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rmazabal\Documents\CarlosSD2017\SD 2017\Proyectos 2017\Guia Dianostico PTAS\Doc Trabajo\Guía Diagnóstico para Edición\"/>
    </mc:Choice>
  </mc:AlternateContent>
  <bookViews>
    <workbookView xWindow="0" yWindow="0" windowWidth="28800" windowHeight="12435"/>
  </bookViews>
  <sheets>
    <sheet name="Balance Masas (a Qm Cm) (2)" sheetId="4" r:id="rId1"/>
  </sheets>
  <definedNames>
    <definedName name="_xlnm.Print_Area" localSheetId="0">'Balance Masas (a Qm Cm) (2)'!$A$1:$AE$81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4" l="1"/>
  <c r="Q27" i="4"/>
  <c r="Q32" i="4" s="1"/>
  <c r="V18" i="4"/>
  <c r="C18" i="4"/>
  <c r="V16" i="4"/>
  <c r="C16" i="4"/>
  <c r="P15" i="4"/>
  <c r="P17" i="4" s="1"/>
  <c r="V14" i="4"/>
  <c r="V12" i="4"/>
  <c r="G9" i="4"/>
  <c r="C7" i="4"/>
  <c r="C6" i="4"/>
  <c r="G10" i="4" s="1"/>
  <c r="C17" i="4" l="1"/>
  <c r="G17" i="4" s="1"/>
  <c r="J33" i="4" s="1"/>
  <c r="C19" i="4"/>
  <c r="G19" i="4" s="1"/>
  <c r="G18" i="4" s="1"/>
  <c r="C8" i="4"/>
  <c r="C9" i="4" s="1"/>
  <c r="G13" i="4" s="1"/>
  <c r="C11" i="4"/>
  <c r="G15" i="4" s="1"/>
  <c r="J31" i="4" s="1"/>
  <c r="V11" i="4"/>
  <c r="AD11" i="4" s="1"/>
  <c r="J27" i="4"/>
  <c r="V28" i="4"/>
  <c r="P14" i="4" s="1"/>
  <c r="G12" i="4"/>
  <c r="Q47" i="4"/>
  <c r="V45" i="4" s="1"/>
  <c r="Q34" i="4"/>
  <c r="G16" i="4" l="1"/>
  <c r="V13" i="4"/>
  <c r="V19" i="4"/>
  <c r="G14" i="4"/>
  <c r="P16" i="4"/>
  <c r="V31" i="4" s="1"/>
  <c r="V29" i="4" s="1"/>
  <c r="V30" i="4" s="1"/>
  <c r="Q29" i="4" s="1"/>
  <c r="Q30" i="4" s="1"/>
  <c r="P18" i="4"/>
  <c r="J30" i="4"/>
  <c r="J32" i="4"/>
  <c r="J29" i="4"/>
  <c r="J28" i="4" s="1"/>
  <c r="G11" i="4"/>
  <c r="V17" i="4"/>
  <c r="V15" i="4"/>
  <c r="Q28" i="4" s="1"/>
  <c r="Q48" i="4"/>
  <c r="V46" i="4" s="1"/>
  <c r="V48" i="4" s="1"/>
  <c r="Q36" i="4"/>
  <c r="N71" i="4"/>
  <c r="T60" i="4"/>
  <c r="T74" i="4" s="1"/>
  <c r="Q45" i="4"/>
  <c r="Q46" i="4" s="1"/>
  <c r="AD15" i="4"/>
  <c r="AD19" i="4"/>
  <c r="AD17" i="4"/>
  <c r="AD13" i="4"/>
  <c r="V50" i="4" l="1"/>
  <c r="V71" i="4"/>
  <c r="Z74" i="4" s="1"/>
  <c r="T58" i="4"/>
  <c r="T59" i="4" s="1"/>
  <c r="Q35" i="4"/>
  <c r="Q38" i="4"/>
  <c r="Q37" i="4" s="1"/>
  <c r="Q50" i="4"/>
  <c r="T61" i="4"/>
  <c r="T75" i="4" s="1"/>
  <c r="T77" i="4"/>
  <c r="V43" i="4"/>
  <c r="V47" i="4" s="1"/>
  <c r="Q31" i="4"/>
  <c r="AD28" i="4"/>
  <c r="Z72" i="4" l="1"/>
  <c r="Z73" i="4" s="1"/>
  <c r="T63" i="4"/>
  <c r="Z75" i="4"/>
  <c r="Z77" i="4" s="1"/>
  <c r="V49" i="4"/>
  <c r="AG28" i="4"/>
  <c r="T72" i="4"/>
  <c r="T73" i="4" s="1"/>
  <c r="AD26" i="4"/>
  <c r="AG26" i="4" s="1"/>
  <c r="V44" i="4"/>
  <c r="T79" i="4"/>
  <c r="Q52" i="4"/>
  <c r="Q51" i="4" s="1"/>
  <c r="Q49" i="4"/>
  <c r="AD30" i="4"/>
  <c r="T78" i="4" l="1"/>
  <c r="T76" i="4"/>
  <c r="T62" i="4"/>
  <c r="T65" i="4"/>
  <c r="T64" i="4" s="1"/>
  <c r="AD29" i="4"/>
  <c r="AG30" i="4"/>
  <c r="AD27" i="4"/>
  <c r="AD32" i="4"/>
  <c r="Z76" i="4"/>
  <c r="Z79" i="4"/>
  <c r="Z78" i="4" s="1"/>
  <c r="AD31" i="4" l="1"/>
  <c r="AG32" i="4"/>
</calcChain>
</file>

<file path=xl/sharedStrings.xml><?xml version="1.0" encoding="utf-8"?>
<sst xmlns="http://schemas.openxmlformats.org/spreadsheetml/2006/main" count="170" uniqueCount="66">
  <si>
    <t>Q (m3/d) =</t>
  </si>
  <si>
    <t>SST (mg/l)</t>
  </si>
  <si>
    <t>Retornos Totales</t>
  </si>
  <si>
    <t>DBO (mg/l)</t>
  </si>
  <si>
    <t>NKT (mg/l)</t>
  </si>
  <si>
    <t>SSV (mg/l)</t>
  </si>
  <si>
    <t>SRT (d)</t>
  </si>
  <si>
    <t>MLSS (mg/l)</t>
  </si>
  <si>
    <t>V (m3)</t>
  </si>
  <si>
    <t>AUX</t>
  </si>
  <si>
    <t>RAS/Qm</t>
  </si>
  <si>
    <t>SAS (kg/d)</t>
  </si>
  <si>
    <t>%DS</t>
  </si>
  <si>
    <t>Px TSS</t>
  </si>
  <si>
    <t>SST (%DS)</t>
  </si>
  <si>
    <t>SSV/SST</t>
  </si>
  <si>
    <t>Poly (kg/d) =</t>
  </si>
  <si>
    <t>Lodo Espesado</t>
  </si>
  <si>
    <t>Retorno Espesador</t>
  </si>
  <si>
    <t>Captura (%)</t>
  </si>
  <si>
    <t>Torta de lodos</t>
  </si>
  <si>
    <t>Retorno Deshidratado</t>
  </si>
  <si>
    <t>Cal (kg/d) =</t>
  </si>
  <si>
    <t>NKT/DBO</t>
  </si>
  <si>
    <t>PT/DBO</t>
  </si>
  <si>
    <t>SST/DBO</t>
  </si>
  <si>
    <t>Cal (Kg/Kglodo)</t>
  </si>
  <si>
    <t>Polím (g/Kg)</t>
  </si>
  <si>
    <t>Afluente a Tque Aeración</t>
  </si>
  <si>
    <t>TRATAMIENTO PRELIMINAR</t>
  </si>
  <si>
    <t>TANQUE DE AERACION</t>
  </si>
  <si>
    <t>SEDIMENTACION SECUNDARIA</t>
  </si>
  <si>
    <t>DESINFECCION</t>
  </si>
  <si>
    <t>ESPESAMIENTO SECUNDARIO</t>
  </si>
  <si>
    <t>DESHIDRATACION</t>
  </si>
  <si>
    <t>DISPOSICION</t>
  </si>
  <si>
    <t>.</t>
  </si>
  <si>
    <t>COMPONENTES CIRCUITO LIQUIDO</t>
  </si>
  <si>
    <t>COMPONENTES CIRCUITO LODOS</t>
  </si>
  <si>
    <t>DATOS ENTRADA</t>
  </si>
  <si>
    <t>DATOS OPERACIONALES</t>
  </si>
  <si>
    <t>Q (m3/d)</t>
  </si>
  <si>
    <t>SSV (kg/d)</t>
  </si>
  <si>
    <t>SST (kg/d)</t>
  </si>
  <si>
    <t>DBO (kg/d)</t>
  </si>
  <si>
    <t>NTK (kg/d)</t>
  </si>
  <si>
    <t xml:space="preserve">Q (m3/d) </t>
  </si>
  <si>
    <t xml:space="preserve">SST (kg/d) </t>
  </si>
  <si>
    <t xml:space="preserve">SSV (kg/d) </t>
  </si>
  <si>
    <t xml:space="preserve">DBO (kg/d) </t>
  </si>
  <si>
    <t xml:space="preserve">NTK (kg/d) </t>
  </si>
  <si>
    <t xml:space="preserve">Q (l/s) </t>
  </si>
  <si>
    <t xml:space="preserve">PT (mg/l) </t>
  </si>
  <si>
    <t>PT (kg/d)</t>
  </si>
  <si>
    <t>PT (mg/l)</t>
  </si>
  <si>
    <t xml:space="preserve">PT (kg/d) </t>
  </si>
  <si>
    <t>DATOS DE ENTRADA</t>
  </si>
  <si>
    <t xml:space="preserve"> MODELO BALANCE DE MASAS  PTAS LODOS ACTIVADOS POR AERACION EXTENDIDA (A CONDICION DE CAUDAL MEDIO Y CONCENTRACIÓN MEDIA)</t>
  </si>
  <si>
    <t>DATOS DE SALIDA</t>
  </si>
  <si>
    <t>DATOS SALIDA</t>
  </si>
  <si>
    <t>SIMBOLOGÍA</t>
  </si>
  <si>
    <t>Lodo  de Exceso</t>
  </si>
  <si>
    <t>Recirculación de Lodos</t>
  </si>
  <si>
    <t>AGUA CRUDA</t>
  </si>
  <si>
    <t>AGUA TRATADA</t>
  </si>
  <si>
    <t>COPIAR AD26 HASTA AD32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</si>
</sst>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C000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2" borderId="3" xfId="0" applyFont="1" applyFill="1" applyBorder="1"/>
    <xf numFmtId="0" fontId="3" fillId="2" borderId="2" xfId="0" applyFont="1" applyFill="1" applyBorder="1"/>
    <xf numFmtId="0" fontId="2" fillId="0" borderId="7" xfId="0" applyFont="1" applyBorder="1"/>
    <xf numFmtId="0" fontId="4" fillId="2" borderId="1" xfId="0" applyFont="1" applyFill="1" applyBorder="1"/>
    <xf numFmtId="0" fontId="2" fillId="0" borderId="8" xfId="0" applyFont="1" applyFill="1" applyBorder="1"/>
    <xf numFmtId="1" fontId="2" fillId="0" borderId="8" xfId="0" applyNumberFormat="1" applyFont="1" applyFill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3" fillId="6" borderId="3" xfId="0" applyFont="1" applyFill="1" applyBorder="1"/>
    <xf numFmtId="0" fontId="3" fillId="6" borderId="2" xfId="0" applyFont="1" applyFill="1" applyBorder="1"/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/>
    <xf numFmtId="0" fontId="2" fillId="0" borderId="0" xfId="0" applyFont="1" applyFill="1"/>
    <xf numFmtId="0" fontId="2" fillId="0" borderId="1" xfId="0" applyFont="1" applyBorder="1"/>
    <xf numFmtId="1" fontId="2" fillId="0" borderId="1" xfId="0" applyNumberFormat="1" applyFont="1" applyFill="1" applyBorder="1"/>
    <xf numFmtId="1" fontId="2" fillId="0" borderId="6" xfId="0" applyNumberFormat="1" applyFont="1" applyFill="1" applyBorder="1"/>
    <xf numFmtId="1" fontId="2" fillId="0" borderId="8" xfId="0" applyNumberFormat="1" applyFont="1" applyBorder="1"/>
    <xf numFmtId="0" fontId="2" fillId="0" borderId="5" xfId="0" applyFont="1" applyFill="1" applyBorder="1"/>
    <xf numFmtId="1" fontId="3" fillId="0" borderId="1" xfId="0" applyNumberFormat="1" applyFont="1" applyFill="1" applyBorder="1"/>
    <xf numFmtId="0" fontId="4" fillId="6" borderId="1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164" fontId="4" fillId="5" borderId="1" xfId="0" applyNumberFormat="1" applyFont="1" applyFill="1" applyBorder="1"/>
    <xf numFmtId="1" fontId="4" fillId="5" borderId="1" xfId="0" applyNumberFormat="1" applyFont="1" applyFill="1" applyBorder="1"/>
    <xf numFmtId="1" fontId="2" fillId="0" borderId="1" xfId="0" applyNumberFormat="1" applyFont="1" applyBorder="1"/>
    <xf numFmtId="0" fontId="2" fillId="0" borderId="9" xfId="0" applyFont="1" applyBorder="1"/>
    <xf numFmtId="0" fontId="2" fillId="0" borderId="9" xfId="0" applyFont="1" applyFill="1" applyBorder="1"/>
    <xf numFmtId="1" fontId="2" fillId="0" borderId="4" xfId="0" applyNumberFormat="1" applyFont="1" applyBorder="1"/>
    <xf numFmtId="0" fontId="2" fillId="0" borderId="1" xfId="0" applyFont="1" applyFill="1" applyBorder="1"/>
    <xf numFmtId="1" fontId="2" fillId="0" borderId="4" xfId="0" applyNumberFormat="1" applyFont="1" applyFill="1" applyBorder="1"/>
    <xf numFmtId="1" fontId="2" fillId="0" borderId="0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/>
    <xf numFmtId="164" fontId="2" fillId="0" borderId="0" xfId="0" applyNumberFormat="1" applyFont="1" applyFill="1" applyBorder="1"/>
    <xf numFmtId="0" fontId="5" fillId="0" borderId="0" xfId="0" applyFont="1"/>
    <xf numFmtId="1" fontId="2" fillId="0" borderId="0" xfId="0" applyNumberFormat="1" applyFont="1" applyBorder="1"/>
    <xf numFmtId="0" fontId="3" fillId="0" borderId="3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4" fillId="5" borderId="1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16" xfId="0" applyFont="1" applyFill="1" applyBorder="1" applyAlignment="1"/>
    <xf numFmtId="0" fontId="4" fillId="2" borderId="2" xfId="0" applyFont="1" applyFill="1" applyBorder="1" applyAlignment="1"/>
    <xf numFmtId="1" fontId="2" fillId="0" borderId="0" xfId="0" applyNumberFormat="1" applyFont="1"/>
    <xf numFmtId="0" fontId="4" fillId="5" borderId="3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vertical="center"/>
    </xf>
    <xf numFmtId="0" fontId="4" fillId="6" borderId="16" xfId="0" applyFont="1" applyFill="1" applyBorder="1" applyAlignment="1"/>
    <xf numFmtId="0" fontId="4" fillId="6" borderId="2" xfId="0" applyFont="1" applyFill="1" applyBorder="1" applyAlignment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 applyAlignment="1">
      <alignment horizontal="centerContinuous"/>
    </xf>
    <xf numFmtId="164" fontId="2" fillId="0" borderId="2" xfId="0" applyNumberFormat="1" applyFont="1" applyFill="1" applyBorder="1"/>
    <xf numFmtId="0" fontId="3" fillId="0" borderId="5" xfId="0" applyFont="1" applyBorder="1"/>
    <xf numFmtId="0" fontId="3" fillId="0" borderId="6" xfId="0" applyFont="1" applyBorder="1"/>
    <xf numFmtId="0" fontId="2" fillId="0" borderId="3" xfId="0" applyFont="1" applyFill="1" applyBorder="1"/>
    <xf numFmtId="0" fontId="1" fillId="0" borderId="0" xfId="0" applyFont="1"/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CC0000"/>
      <color rgb="FFFF0000"/>
      <color rgb="FFCCFFCC"/>
      <color rgb="FFFF7C8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702252</xdr:colOff>
      <xdr:row>23</xdr:row>
      <xdr:rowOff>9525</xdr:rowOff>
    </xdr:from>
    <xdr:to>
      <xdr:col>19</xdr:col>
      <xdr:colOff>702252</xdr:colOff>
      <xdr:row>24</xdr:row>
      <xdr:rowOff>38100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17285277" y="63912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66674</xdr:colOff>
      <xdr:row>24</xdr:row>
      <xdr:rowOff>38100</xdr:rowOff>
    </xdr:from>
    <xdr:to>
      <xdr:col>19</xdr:col>
      <xdr:colOff>697083</xdr:colOff>
      <xdr:row>24</xdr:row>
      <xdr:rowOff>38100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9324974" y="6610350"/>
          <a:ext cx="7955134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63500</xdr:colOff>
      <xdr:row>22</xdr:row>
      <xdr:rowOff>47624</xdr:rowOff>
    </xdr:from>
    <xdr:to>
      <xdr:col>11</xdr:col>
      <xdr:colOff>66675</xdr:colOff>
      <xdr:row>24</xdr:row>
      <xdr:rowOff>38099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H="1" flipV="1">
          <a:off x="9321800" y="5981699"/>
          <a:ext cx="3175" cy="628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24</xdr:row>
      <xdr:rowOff>28575</xdr:rowOff>
    </xdr:from>
    <xdr:to>
      <xdr:col>19</xdr:col>
      <xdr:colOff>0</xdr:colOff>
      <xdr:row>36</xdr:row>
      <xdr:rowOff>161925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16583025" y="66008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600075</xdr:colOff>
      <xdr:row>39</xdr:row>
      <xdr:rowOff>28575</xdr:rowOff>
    </xdr:from>
    <xdr:to>
      <xdr:col>18</xdr:col>
      <xdr:colOff>600075</xdr:colOff>
      <xdr:row>53</xdr:row>
      <xdr:rowOff>9525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16125825" y="10410825"/>
          <a:ext cx="0" cy="3190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555625</xdr:colOff>
      <xdr:row>22</xdr:row>
      <xdr:rowOff>0</xdr:rowOff>
    </xdr:from>
    <xdr:to>
      <xdr:col>3</xdr:col>
      <xdr:colOff>638175</xdr:colOff>
      <xdr:row>22</xdr:row>
      <xdr:rowOff>9525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555625" y="5934075"/>
          <a:ext cx="24638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 type="oval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7326</xdr:rowOff>
    </xdr:from>
    <xdr:to>
      <xdr:col>12</xdr:col>
      <xdr:colOff>0</xdr:colOff>
      <xdr:row>22</xdr:row>
      <xdr:rowOff>9524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4752975" y="5941401"/>
          <a:ext cx="5076825" cy="2198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22</xdr:row>
      <xdr:rowOff>13853</xdr:rowOff>
    </xdr:from>
    <xdr:to>
      <xdr:col>19</xdr:col>
      <xdr:colOff>0</xdr:colOff>
      <xdr:row>22</xdr:row>
      <xdr:rowOff>13853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 flipV="1">
          <a:off x="13620750" y="5947928"/>
          <a:ext cx="2962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</xdr:row>
      <xdr:rowOff>394852</xdr:rowOff>
    </xdr:from>
    <xdr:to>
      <xdr:col>23</xdr:col>
      <xdr:colOff>0</xdr:colOff>
      <xdr:row>21</xdr:row>
      <xdr:rowOff>394852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>
          <a:off x="18773775" y="5928877"/>
          <a:ext cx="12477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38</xdr:row>
      <xdr:rowOff>47625</xdr:rowOff>
    </xdr:from>
    <xdr:to>
      <xdr:col>26</xdr:col>
      <xdr:colOff>590550</xdr:colOff>
      <xdr:row>38</xdr:row>
      <xdr:rowOff>47625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H="1" flipV="1">
          <a:off x="17611725" y="10058400"/>
          <a:ext cx="561975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45</xdr:row>
      <xdr:rowOff>66675</xdr:rowOff>
    </xdr:from>
    <xdr:to>
      <xdr:col>18</xdr:col>
      <xdr:colOff>600075</xdr:colOff>
      <xdr:row>45</xdr:row>
      <xdr:rowOff>66675</xdr:rowOff>
    </xdr:to>
    <xdr:sp macro="" textlink="">
      <xdr:nvSpPr>
        <xdr:cNvPr id="12" name="Line 25"/>
        <xdr:cNvSpPr>
          <a:spLocks noChangeShapeType="1"/>
        </xdr:cNvSpPr>
      </xdr:nvSpPr>
      <xdr:spPr bwMode="auto">
        <a:xfrm>
          <a:off x="14611350" y="11915775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142255</xdr:colOff>
      <xdr:row>19</xdr:row>
      <xdr:rowOff>14653</xdr:rowOff>
    </xdr:from>
    <xdr:to>
      <xdr:col>6</xdr:col>
      <xdr:colOff>142255</xdr:colOff>
      <xdr:row>22</xdr:row>
      <xdr:rowOff>13730</xdr:rowOff>
    </xdr:to>
    <xdr:sp macro="" textlink="">
      <xdr:nvSpPr>
        <xdr:cNvPr id="13" name="Line 33"/>
        <xdr:cNvSpPr>
          <a:spLocks noChangeShapeType="1"/>
        </xdr:cNvSpPr>
      </xdr:nvSpPr>
      <xdr:spPr bwMode="auto">
        <a:xfrm rot="-120000" flipH="1">
          <a:off x="3234217" y="3091961"/>
          <a:ext cx="0" cy="468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246778</xdr:colOff>
      <xdr:row>28</xdr:row>
      <xdr:rowOff>29438</xdr:rowOff>
    </xdr:from>
    <xdr:to>
      <xdr:col>19</xdr:col>
      <xdr:colOff>462778</xdr:colOff>
      <xdr:row>28</xdr:row>
      <xdr:rowOff>29439</xdr:rowOff>
    </xdr:to>
    <xdr:sp macro="" textlink="">
      <xdr:nvSpPr>
        <xdr:cNvPr id="14" name="Line 38"/>
        <xdr:cNvSpPr>
          <a:spLocks noChangeShapeType="1"/>
        </xdr:cNvSpPr>
      </xdr:nvSpPr>
      <xdr:spPr bwMode="auto">
        <a:xfrm flipH="1" flipV="1">
          <a:off x="9667869" y="4441245"/>
          <a:ext cx="216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243324</xdr:colOff>
      <xdr:row>24</xdr:row>
      <xdr:rowOff>38100</xdr:rowOff>
    </xdr:from>
    <xdr:to>
      <xdr:col>19</xdr:col>
      <xdr:colOff>243324</xdr:colOff>
      <xdr:row>28</xdr:row>
      <xdr:rowOff>28575</xdr:rowOff>
    </xdr:to>
    <xdr:sp macro="" textlink="">
      <xdr:nvSpPr>
        <xdr:cNvPr id="15" name="Line 39"/>
        <xdr:cNvSpPr>
          <a:spLocks noChangeShapeType="1"/>
        </xdr:cNvSpPr>
      </xdr:nvSpPr>
      <xdr:spPr bwMode="auto">
        <a:xfrm flipH="1" flipV="1">
          <a:off x="9664415" y="3843770"/>
          <a:ext cx="0" cy="596612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</xdr:row>
      <xdr:rowOff>76200</xdr:rowOff>
    </xdr:from>
    <xdr:to>
      <xdr:col>19</xdr:col>
      <xdr:colOff>0</xdr:colOff>
      <xdr:row>29</xdr:row>
      <xdr:rowOff>76200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 flipV="1">
          <a:off x="14611350" y="78962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276225</xdr:colOff>
      <xdr:row>18</xdr:row>
      <xdr:rowOff>308261</xdr:rowOff>
    </xdr:from>
    <xdr:to>
      <xdr:col>21</xdr:col>
      <xdr:colOff>276225</xdr:colOff>
      <xdr:row>21</xdr:row>
      <xdr:rowOff>388852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9050000" y="5175536"/>
          <a:ext cx="0" cy="74734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645966</xdr:colOff>
      <xdr:row>22</xdr:row>
      <xdr:rowOff>863</xdr:rowOff>
    </xdr:from>
    <xdr:to>
      <xdr:col>30</xdr:col>
      <xdr:colOff>57150</xdr:colOff>
      <xdr:row>22</xdr:row>
      <xdr:rowOff>9524</xdr:rowOff>
    </xdr:to>
    <xdr:sp macro="" textlink="">
      <xdr:nvSpPr>
        <xdr:cNvPr id="18" name="Line 48"/>
        <xdr:cNvSpPr>
          <a:spLocks noChangeShapeType="1"/>
        </xdr:cNvSpPr>
      </xdr:nvSpPr>
      <xdr:spPr bwMode="auto">
        <a:xfrm>
          <a:off x="11456841" y="3363188"/>
          <a:ext cx="2202009" cy="866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969818</xdr:colOff>
      <xdr:row>19</xdr:row>
      <xdr:rowOff>17318</xdr:rowOff>
    </xdr:from>
    <xdr:to>
      <xdr:col>28</xdr:col>
      <xdr:colOff>969818</xdr:colOff>
      <xdr:row>21</xdr:row>
      <xdr:rowOff>311727</xdr:rowOff>
    </xdr:to>
    <xdr:sp macro="" textlink="">
      <xdr:nvSpPr>
        <xdr:cNvPr id="19" name="Line 49"/>
        <xdr:cNvSpPr>
          <a:spLocks noChangeShapeType="1"/>
        </xdr:cNvSpPr>
      </xdr:nvSpPr>
      <xdr:spPr bwMode="auto">
        <a:xfrm>
          <a:off x="24829943" y="5189393"/>
          <a:ext cx="0" cy="656359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222249</xdr:colOff>
      <xdr:row>80</xdr:row>
      <xdr:rowOff>111125</xdr:rowOff>
    </xdr:from>
    <xdr:to>
      <xdr:col>26</xdr:col>
      <xdr:colOff>581024</xdr:colOff>
      <xdr:row>80</xdr:row>
      <xdr:rowOff>133350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 flipH="1" flipV="1">
          <a:off x="13842999" y="19732625"/>
          <a:ext cx="9378950" cy="222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3174</xdr:colOff>
      <xdr:row>13</xdr:row>
      <xdr:rowOff>149224</xdr:rowOff>
    </xdr:from>
    <xdr:to>
      <xdr:col>8</xdr:col>
      <xdr:colOff>579174</xdr:colOff>
      <xdr:row>13</xdr:row>
      <xdr:rowOff>149225</xdr:rowOff>
    </xdr:to>
    <xdr:sp macro="" textlink="">
      <xdr:nvSpPr>
        <xdr:cNvPr id="21" name="Line 59"/>
        <xdr:cNvSpPr>
          <a:spLocks noChangeShapeType="1"/>
        </xdr:cNvSpPr>
      </xdr:nvSpPr>
      <xdr:spPr bwMode="auto">
        <a:xfrm flipH="1" flipV="1">
          <a:off x="3673962" y="2303339"/>
          <a:ext cx="5760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47624</xdr:colOff>
      <xdr:row>53</xdr:row>
      <xdr:rowOff>0</xdr:rowOff>
    </xdr:from>
    <xdr:to>
      <xdr:col>18</xdr:col>
      <xdr:colOff>590549</xdr:colOff>
      <xdr:row>53</xdr:row>
      <xdr:rowOff>9525</xdr:rowOff>
    </xdr:to>
    <xdr:sp macro="" textlink="">
      <xdr:nvSpPr>
        <xdr:cNvPr id="22" name="Line 93"/>
        <xdr:cNvSpPr>
          <a:spLocks noChangeShapeType="1"/>
        </xdr:cNvSpPr>
      </xdr:nvSpPr>
      <xdr:spPr bwMode="auto">
        <a:xfrm flipH="1" flipV="1">
          <a:off x="8572499" y="13592175"/>
          <a:ext cx="75438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28575</xdr:rowOff>
    </xdr:from>
    <xdr:to>
      <xdr:col>10</xdr:col>
      <xdr:colOff>6350</xdr:colOff>
      <xdr:row>57</xdr:row>
      <xdr:rowOff>111125</xdr:rowOff>
    </xdr:to>
    <xdr:sp macro="" textlink="">
      <xdr:nvSpPr>
        <xdr:cNvPr id="23" name="Line 94"/>
        <xdr:cNvSpPr>
          <a:spLocks noChangeShapeType="1"/>
        </xdr:cNvSpPr>
      </xdr:nvSpPr>
      <xdr:spPr bwMode="auto">
        <a:xfrm flipH="1">
          <a:off x="8524875" y="13620750"/>
          <a:ext cx="6350" cy="1330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9526</xdr:rowOff>
    </xdr:from>
    <xdr:to>
      <xdr:col>10</xdr:col>
      <xdr:colOff>6350</xdr:colOff>
      <xdr:row>66</xdr:row>
      <xdr:rowOff>155865</xdr:rowOff>
    </xdr:to>
    <xdr:sp macro="" textlink="">
      <xdr:nvSpPr>
        <xdr:cNvPr id="24" name="Line 98"/>
        <xdr:cNvSpPr>
          <a:spLocks noChangeShapeType="1"/>
        </xdr:cNvSpPr>
      </xdr:nvSpPr>
      <xdr:spPr bwMode="auto">
        <a:xfrm flipH="1">
          <a:off x="8524875" y="14849476"/>
          <a:ext cx="6350" cy="17846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307975</xdr:colOff>
      <xdr:row>68</xdr:row>
      <xdr:rowOff>34925</xdr:rowOff>
    </xdr:from>
    <xdr:to>
      <xdr:col>23</xdr:col>
      <xdr:colOff>307975</xdr:colOff>
      <xdr:row>74</xdr:row>
      <xdr:rowOff>149225</xdr:rowOff>
    </xdr:to>
    <xdr:sp macro="" textlink="">
      <xdr:nvSpPr>
        <xdr:cNvPr id="25" name="Line 106"/>
        <xdr:cNvSpPr>
          <a:spLocks noChangeShapeType="1"/>
        </xdr:cNvSpPr>
      </xdr:nvSpPr>
      <xdr:spPr bwMode="auto">
        <a:xfrm>
          <a:off x="10566400" y="104552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38</xdr:row>
      <xdr:rowOff>57150</xdr:rowOff>
    </xdr:from>
    <xdr:to>
      <xdr:col>21</xdr:col>
      <xdr:colOff>85725</xdr:colOff>
      <xdr:row>40</xdr:row>
      <xdr:rowOff>152400</xdr:rowOff>
    </xdr:to>
    <xdr:sp macro="" textlink="">
      <xdr:nvSpPr>
        <xdr:cNvPr id="26" name="Line 108"/>
        <xdr:cNvSpPr>
          <a:spLocks noChangeShapeType="1"/>
        </xdr:cNvSpPr>
      </xdr:nvSpPr>
      <xdr:spPr bwMode="auto">
        <a:xfrm>
          <a:off x="18859500" y="10067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</xdr:row>
      <xdr:rowOff>66675</xdr:rowOff>
    </xdr:from>
    <xdr:to>
      <xdr:col>27</xdr:col>
      <xdr:colOff>9525</xdr:colOff>
      <xdr:row>80</xdr:row>
      <xdr:rowOff>133350</xdr:rowOff>
    </xdr:to>
    <xdr:sp macro="" textlink="">
      <xdr:nvSpPr>
        <xdr:cNvPr id="27" name="Line 113"/>
        <xdr:cNvSpPr>
          <a:spLocks noChangeShapeType="1"/>
        </xdr:cNvSpPr>
      </xdr:nvSpPr>
      <xdr:spPr bwMode="auto">
        <a:xfrm flipH="1">
          <a:off x="23250525" y="1733550"/>
          <a:ext cx="9525" cy="1802130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</xdr:colOff>
      <xdr:row>7</xdr:row>
      <xdr:rowOff>57151</xdr:rowOff>
    </xdr:from>
    <xdr:to>
      <xdr:col>27</xdr:col>
      <xdr:colOff>0</xdr:colOff>
      <xdr:row>7</xdr:row>
      <xdr:rowOff>63501</xdr:rowOff>
    </xdr:to>
    <xdr:sp macro="" textlink="">
      <xdr:nvSpPr>
        <xdr:cNvPr id="28" name="Line 115"/>
        <xdr:cNvSpPr>
          <a:spLocks noChangeShapeType="1"/>
        </xdr:cNvSpPr>
      </xdr:nvSpPr>
      <xdr:spPr bwMode="auto">
        <a:xfrm flipH="1">
          <a:off x="6350000" y="1724026"/>
          <a:ext cx="16900525" cy="635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628649</xdr:colOff>
      <xdr:row>7</xdr:row>
      <xdr:rowOff>53975</xdr:rowOff>
    </xdr:from>
    <xdr:to>
      <xdr:col>8</xdr:col>
      <xdr:colOff>17318</xdr:colOff>
      <xdr:row>21</xdr:row>
      <xdr:rowOff>365293</xdr:rowOff>
    </xdr:to>
    <xdr:sp macro="" textlink="">
      <xdr:nvSpPr>
        <xdr:cNvPr id="29" name="Line 116"/>
        <xdr:cNvSpPr>
          <a:spLocks noChangeShapeType="1"/>
        </xdr:cNvSpPr>
      </xdr:nvSpPr>
      <xdr:spPr bwMode="auto">
        <a:xfrm>
          <a:off x="6315074" y="1720850"/>
          <a:ext cx="36369" cy="4178468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18</xdr:row>
      <xdr:rowOff>0</xdr:rowOff>
    </xdr:from>
    <xdr:to>
      <xdr:col>15</xdr:col>
      <xdr:colOff>123825</xdr:colOff>
      <xdr:row>20</xdr:row>
      <xdr:rowOff>152400</xdr:rowOff>
    </xdr:to>
    <xdr:sp macro="" textlink="">
      <xdr:nvSpPr>
        <xdr:cNvPr id="30" name="Line 127"/>
        <xdr:cNvSpPr>
          <a:spLocks noChangeShapeType="1"/>
        </xdr:cNvSpPr>
      </xdr:nvSpPr>
      <xdr:spPr bwMode="auto">
        <a:xfrm>
          <a:off x="12582525" y="486727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793750</xdr:colOff>
      <xdr:row>22</xdr:row>
      <xdr:rowOff>15875</xdr:rowOff>
    </xdr:from>
    <xdr:to>
      <xdr:col>8</xdr:col>
      <xdr:colOff>796925</xdr:colOff>
      <xdr:row>24</xdr:row>
      <xdr:rowOff>184150</xdr:rowOff>
    </xdr:to>
    <xdr:sp macro="" textlink="">
      <xdr:nvSpPr>
        <xdr:cNvPr id="31" name="Line 152"/>
        <xdr:cNvSpPr>
          <a:spLocks noChangeShapeType="1"/>
        </xdr:cNvSpPr>
      </xdr:nvSpPr>
      <xdr:spPr bwMode="auto">
        <a:xfrm>
          <a:off x="7127875" y="5949950"/>
          <a:ext cx="3175" cy="806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1177635</xdr:colOff>
      <xdr:row>66</xdr:row>
      <xdr:rowOff>142874</xdr:rowOff>
    </xdr:from>
    <xdr:to>
      <xdr:col>14</xdr:col>
      <xdr:colOff>865908</xdr:colOff>
      <xdr:row>66</xdr:row>
      <xdr:rowOff>155863</xdr:rowOff>
    </xdr:to>
    <xdr:sp macro="" textlink="">
      <xdr:nvSpPr>
        <xdr:cNvPr id="32" name="Line 154"/>
        <xdr:cNvSpPr>
          <a:spLocks noChangeShapeType="1"/>
        </xdr:cNvSpPr>
      </xdr:nvSpPr>
      <xdr:spPr bwMode="auto">
        <a:xfrm flipH="1" flipV="1">
          <a:off x="8521410" y="16621124"/>
          <a:ext cx="3907848" cy="129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22</xdr:col>
      <xdr:colOff>365125</xdr:colOff>
      <xdr:row>67</xdr:row>
      <xdr:rowOff>0</xdr:rowOff>
    </xdr:to>
    <xdr:sp macro="" textlink="">
      <xdr:nvSpPr>
        <xdr:cNvPr id="33" name="Line 156"/>
        <xdr:cNvSpPr>
          <a:spLocks noChangeShapeType="1"/>
        </xdr:cNvSpPr>
      </xdr:nvSpPr>
      <xdr:spPr bwMode="auto">
        <a:xfrm flipH="1">
          <a:off x="14611350" y="16811625"/>
          <a:ext cx="5365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228598</xdr:colOff>
      <xdr:row>65</xdr:row>
      <xdr:rowOff>19050</xdr:rowOff>
    </xdr:from>
    <xdr:to>
      <xdr:col>19</xdr:col>
      <xdr:colOff>228598</xdr:colOff>
      <xdr:row>67</xdr:row>
      <xdr:rowOff>0</xdr:rowOff>
    </xdr:to>
    <xdr:sp macro="" textlink="">
      <xdr:nvSpPr>
        <xdr:cNvPr id="34" name="Line 157"/>
        <xdr:cNvSpPr>
          <a:spLocks noChangeShapeType="1"/>
        </xdr:cNvSpPr>
      </xdr:nvSpPr>
      <xdr:spPr bwMode="auto">
        <a:xfrm flipV="1">
          <a:off x="16811623" y="162972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791934</xdr:colOff>
      <xdr:row>66</xdr:row>
      <xdr:rowOff>155864</xdr:rowOff>
    </xdr:from>
    <xdr:to>
      <xdr:col>12</xdr:col>
      <xdr:colOff>796635</xdr:colOff>
      <xdr:row>68</xdr:row>
      <xdr:rowOff>156482</xdr:rowOff>
    </xdr:to>
    <xdr:sp macro="" textlink="">
      <xdr:nvSpPr>
        <xdr:cNvPr id="35" name="Line 158"/>
        <xdr:cNvSpPr>
          <a:spLocks noChangeShapeType="1"/>
        </xdr:cNvSpPr>
      </xdr:nvSpPr>
      <xdr:spPr bwMode="auto">
        <a:xfrm flipV="1">
          <a:off x="10621734" y="16634114"/>
          <a:ext cx="4701" cy="610218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228600</xdr:colOff>
      <xdr:row>68</xdr:row>
      <xdr:rowOff>19050</xdr:rowOff>
    </xdr:from>
    <xdr:to>
      <xdr:col>16</xdr:col>
      <xdr:colOff>228600</xdr:colOff>
      <xdr:row>80</xdr:row>
      <xdr:rowOff>133350</xdr:rowOff>
    </xdr:to>
    <xdr:sp macro="" textlink="">
      <xdr:nvSpPr>
        <xdr:cNvPr id="36" name="Line 159"/>
        <xdr:cNvSpPr>
          <a:spLocks noChangeShapeType="1"/>
        </xdr:cNvSpPr>
      </xdr:nvSpPr>
      <xdr:spPr bwMode="auto">
        <a:xfrm flipH="1">
          <a:off x="13849350" y="17106900"/>
          <a:ext cx="0" cy="264795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253711</xdr:colOff>
      <xdr:row>73</xdr:row>
      <xdr:rowOff>121228</xdr:rowOff>
    </xdr:from>
    <xdr:to>
      <xdr:col>18</xdr:col>
      <xdr:colOff>2161</xdr:colOff>
      <xdr:row>73</xdr:row>
      <xdr:rowOff>126999</xdr:rowOff>
    </xdr:to>
    <xdr:sp macro="" textlink="">
      <xdr:nvSpPr>
        <xdr:cNvPr id="37" name="Line 160"/>
        <xdr:cNvSpPr>
          <a:spLocks noChangeShapeType="1"/>
        </xdr:cNvSpPr>
      </xdr:nvSpPr>
      <xdr:spPr bwMode="auto">
        <a:xfrm>
          <a:off x="7607011" y="11455978"/>
          <a:ext cx="720000" cy="5771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28</xdr:row>
      <xdr:rowOff>38100</xdr:rowOff>
    </xdr:from>
    <xdr:to>
      <xdr:col>28</xdr:col>
      <xdr:colOff>0</xdr:colOff>
      <xdr:row>28</xdr:row>
      <xdr:rowOff>38100</xdr:rowOff>
    </xdr:to>
    <xdr:sp macro="" textlink="">
      <xdr:nvSpPr>
        <xdr:cNvPr id="38" name="Line 171"/>
        <xdr:cNvSpPr>
          <a:spLocks noChangeShapeType="1"/>
        </xdr:cNvSpPr>
      </xdr:nvSpPr>
      <xdr:spPr bwMode="auto">
        <a:xfrm>
          <a:off x="23250525" y="76200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228600</xdr:colOff>
      <xdr:row>79</xdr:row>
      <xdr:rowOff>152400</xdr:rowOff>
    </xdr:from>
    <xdr:to>
      <xdr:col>16</xdr:col>
      <xdr:colOff>228600</xdr:colOff>
      <xdr:row>80</xdr:row>
      <xdr:rowOff>104775</xdr:rowOff>
    </xdr:to>
    <xdr:sp macro="" textlink="">
      <xdr:nvSpPr>
        <xdr:cNvPr id="39" name="Line 174"/>
        <xdr:cNvSpPr>
          <a:spLocks noChangeShapeType="1"/>
        </xdr:cNvSpPr>
      </xdr:nvSpPr>
      <xdr:spPr bwMode="auto">
        <a:xfrm>
          <a:off x="13849350" y="195834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447675</xdr:colOff>
      <xdr:row>38</xdr:row>
      <xdr:rowOff>47625</xdr:rowOff>
    </xdr:from>
    <xdr:to>
      <xdr:col>26</xdr:col>
      <xdr:colOff>581025</xdr:colOff>
      <xdr:row>38</xdr:row>
      <xdr:rowOff>47625</xdr:rowOff>
    </xdr:to>
    <xdr:sp macro="" textlink="">
      <xdr:nvSpPr>
        <xdr:cNvPr id="40" name="Line 175"/>
        <xdr:cNvSpPr>
          <a:spLocks noChangeShapeType="1"/>
        </xdr:cNvSpPr>
      </xdr:nvSpPr>
      <xdr:spPr bwMode="auto">
        <a:xfrm>
          <a:off x="23088600" y="100584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19050</xdr:rowOff>
    </xdr:from>
    <xdr:to>
      <xdr:col>19</xdr:col>
      <xdr:colOff>0</xdr:colOff>
      <xdr:row>25</xdr:row>
      <xdr:rowOff>133350</xdr:rowOff>
    </xdr:to>
    <xdr:sp macro="" textlink="">
      <xdr:nvSpPr>
        <xdr:cNvPr id="41" name="Line 177"/>
        <xdr:cNvSpPr>
          <a:spLocks noChangeShapeType="1"/>
        </xdr:cNvSpPr>
      </xdr:nvSpPr>
      <xdr:spPr bwMode="auto">
        <a:xfrm>
          <a:off x="16583025" y="679132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24</xdr:row>
      <xdr:rowOff>38100</xdr:rowOff>
    </xdr:from>
    <xdr:to>
      <xdr:col>15</xdr:col>
      <xdr:colOff>390525</xdr:colOff>
      <xdr:row>24</xdr:row>
      <xdr:rowOff>38100</xdr:rowOff>
    </xdr:to>
    <xdr:sp macro="" textlink="">
      <xdr:nvSpPr>
        <xdr:cNvPr id="42" name="Line 178"/>
        <xdr:cNvSpPr>
          <a:spLocks noChangeShapeType="1"/>
        </xdr:cNvSpPr>
      </xdr:nvSpPr>
      <xdr:spPr bwMode="auto">
        <a:xfrm flipH="1">
          <a:off x="12725400" y="6610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361950</xdr:colOff>
      <xdr:row>24</xdr:row>
      <xdr:rowOff>38100</xdr:rowOff>
    </xdr:from>
    <xdr:to>
      <xdr:col>15</xdr:col>
      <xdr:colOff>485775</xdr:colOff>
      <xdr:row>24</xdr:row>
      <xdr:rowOff>38100</xdr:rowOff>
    </xdr:to>
    <xdr:sp macro="" textlink="">
      <xdr:nvSpPr>
        <xdr:cNvPr id="43" name="Line 179"/>
        <xdr:cNvSpPr>
          <a:spLocks noChangeShapeType="1"/>
        </xdr:cNvSpPr>
      </xdr:nvSpPr>
      <xdr:spPr bwMode="auto">
        <a:xfrm flipH="1">
          <a:off x="12820650" y="66103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53</xdr:row>
      <xdr:rowOff>9525</xdr:rowOff>
    </xdr:from>
    <xdr:to>
      <xdr:col>10</xdr:col>
      <xdr:colOff>400050</xdr:colOff>
      <xdr:row>53</xdr:row>
      <xdr:rowOff>9525</xdr:rowOff>
    </xdr:to>
    <xdr:sp macro="" textlink="">
      <xdr:nvSpPr>
        <xdr:cNvPr id="44" name="Line 180"/>
        <xdr:cNvSpPr>
          <a:spLocks noChangeShapeType="1"/>
        </xdr:cNvSpPr>
      </xdr:nvSpPr>
      <xdr:spPr bwMode="auto">
        <a:xfrm flipH="1">
          <a:off x="8801100" y="1360170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552450</xdr:colOff>
      <xdr:row>66</xdr:row>
      <xdr:rowOff>152400</xdr:rowOff>
    </xdr:from>
    <xdr:to>
      <xdr:col>12</xdr:col>
      <xdr:colOff>95250</xdr:colOff>
      <xdr:row>66</xdr:row>
      <xdr:rowOff>152400</xdr:rowOff>
    </xdr:to>
    <xdr:sp macro="" textlink="">
      <xdr:nvSpPr>
        <xdr:cNvPr id="46" name="Line 183"/>
        <xdr:cNvSpPr>
          <a:spLocks noChangeShapeType="1"/>
        </xdr:cNvSpPr>
      </xdr:nvSpPr>
      <xdr:spPr bwMode="auto">
        <a:xfrm>
          <a:off x="9810750" y="16630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821871</xdr:colOff>
      <xdr:row>67</xdr:row>
      <xdr:rowOff>29936</xdr:rowOff>
    </xdr:from>
    <xdr:to>
      <xdr:col>20</xdr:col>
      <xdr:colOff>821871</xdr:colOff>
      <xdr:row>68</xdr:row>
      <xdr:rowOff>172811</xdr:rowOff>
    </xdr:to>
    <xdr:sp macro="" textlink="">
      <xdr:nvSpPr>
        <xdr:cNvPr id="47" name="Line 158"/>
        <xdr:cNvSpPr>
          <a:spLocks noChangeShapeType="1"/>
        </xdr:cNvSpPr>
      </xdr:nvSpPr>
      <xdr:spPr bwMode="auto">
        <a:xfrm flipV="1">
          <a:off x="18424071" y="16841561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900544</xdr:colOff>
      <xdr:row>19</xdr:row>
      <xdr:rowOff>17318</xdr:rowOff>
    </xdr:from>
    <xdr:to>
      <xdr:col>1</xdr:col>
      <xdr:colOff>900545</xdr:colOff>
      <xdr:row>22</xdr:row>
      <xdr:rowOff>17318</xdr:rowOff>
    </xdr:to>
    <xdr:sp macro="" textlink="">
      <xdr:nvSpPr>
        <xdr:cNvPr id="48" name="Line 127"/>
        <xdr:cNvSpPr>
          <a:spLocks noChangeShapeType="1"/>
        </xdr:cNvSpPr>
      </xdr:nvSpPr>
      <xdr:spPr bwMode="auto">
        <a:xfrm>
          <a:off x="1510144" y="5189393"/>
          <a:ext cx="1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313456</xdr:colOff>
      <xdr:row>72</xdr:row>
      <xdr:rowOff>3466</xdr:rowOff>
    </xdr:from>
    <xdr:to>
      <xdr:col>23</xdr:col>
      <xdr:colOff>529456</xdr:colOff>
      <xdr:row>72</xdr:row>
      <xdr:rowOff>3466</xdr:rowOff>
    </xdr:to>
    <xdr:sp macro="" textlink="">
      <xdr:nvSpPr>
        <xdr:cNvPr id="49" name="Line 25"/>
        <xdr:cNvSpPr>
          <a:spLocks noChangeShapeType="1"/>
        </xdr:cNvSpPr>
      </xdr:nvSpPr>
      <xdr:spPr bwMode="auto">
        <a:xfrm>
          <a:off x="10571881" y="11033416"/>
          <a:ext cx="21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96"/>
  <sheetViews>
    <sheetView showGridLines="0" tabSelected="1" zoomScaleNormal="100" workbookViewId="0">
      <selection activeCell="B5" sqref="B5"/>
    </sheetView>
  </sheetViews>
  <sheetFormatPr baseColWidth="10" defaultColWidth="9.140625" defaultRowHeight="12" x14ac:dyDescent="0.2"/>
  <cols>
    <col min="1" max="1" width="2.28515625" style="1" customWidth="1"/>
    <col min="2" max="2" width="10.140625" style="1" customWidth="1"/>
    <col min="3" max="3" width="6" style="1" customWidth="1"/>
    <col min="4" max="4" width="4" style="1" customWidth="1"/>
    <col min="5" max="5" width="3.7109375" style="1" customWidth="1"/>
    <col min="6" max="6" width="9.28515625" style="1" customWidth="1"/>
    <col min="7" max="7" width="4.42578125" style="1" bestFit="1" customWidth="1"/>
    <col min="8" max="8" width="4.28515625" style="1" customWidth="1"/>
    <col min="9" max="9" width="9" style="1" customWidth="1"/>
    <col min="10" max="10" width="9.140625" style="1" customWidth="1"/>
    <col min="11" max="11" width="5.42578125" style="1" customWidth="1"/>
    <col min="12" max="12" width="4.28515625" style="1" customWidth="1"/>
    <col min="13" max="13" width="10.42578125" style="1" customWidth="1"/>
    <col min="14" max="14" width="4.42578125" style="1" bestFit="1" customWidth="1"/>
    <col min="15" max="15" width="9.140625" style="1" bestFit="1" customWidth="1"/>
    <col min="16" max="16" width="10.42578125" style="1" customWidth="1"/>
    <col min="17" max="17" width="5.28515625" style="1" bestFit="1" customWidth="1"/>
    <col min="18" max="18" width="3.42578125" style="1" customWidth="1"/>
    <col min="19" max="19" width="10" style="1" customWidth="1"/>
    <col min="20" max="20" width="7.140625" style="1" customWidth="1"/>
    <col min="21" max="21" width="12.7109375" style="1" bestFit="1" customWidth="1"/>
    <col min="22" max="22" width="5.28515625" style="1" bestFit="1" customWidth="1"/>
    <col min="23" max="23" width="3.5703125" style="1" customWidth="1"/>
    <col min="24" max="24" width="8.28515625" style="1" customWidth="1"/>
    <col min="25" max="25" width="9.7109375" style="1" bestFit="1" customWidth="1"/>
    <col min="26" max="26" width="6.140625" style="1" bestFit="1" customWidth="1"/>
    <col min="27" max="27" width="4.7109375" style="1" customWidth="1"/>
    <col min="28" max="28" width="5.42578125" style="1" customWidth="1"/>
    <col min="29" max="29" width="10.140625" style="1" customWidth="1"/>
    <col min="30" max="30" width="5.7109375" style="1" customWidth="1"/>
    <col min="31" max="31" width="6.28515625" style="1" customWidth="1"/>
    <col min="32" max="32" width="6.7109375" style="1" customWidth="1"/>
    <col min="33" max="254" width="9.140625" style="1"/>
    <col min="255" max="255" width="9.140625" style="1" customWidth="1"/>
    <col min="256" max="256" width="11.42578125" style="1" customWidth="1"/>
    <col min="257" max="257" width="7.28515625" style="1" customWidth="1"/>
    <col min="258" max="258" width="9.7109375" style="1" customWidth="1"/>
    <col min="259" max="259" width="9.140625" style="1" customWidth="1"/>
    <col min="260" max="260" width="12.28515625" style="1" customWidth="1"/>
    <col min="261" max="261" width="7.42578125" style="1" customWidth="1"/>
    <col min="262" max="262" width="8.85546875" style="1" customWidth="1"/>
    <col min="263" max="263" width="11.140625" style="1" customWidth="1"/>
    <col min="264" max="264" width="12.28515625" style="1" customWidth="1"/>
    <col min="265" max="265" width="7.42578125" style="1" customWidth="1"/>
    <col min="266" max="266" width="8.42578125" style="1" customWidth="1"/>
    <col min="267" max="267" width="10.85546875" style="1" customWidth="1"/>
    <col min="268" max="268" width="8.5703125" style="1" customWidth="1"/>
    <col min="269" max="269" width="13.5703125" style="1" customWidth="1"/>
    <col min="270" max="270" width="9.5703125" style="1" customWidth="1"/>
    <col min="271" max="271" width="7.42578125" style="1" customWidth="1"/>
    <col min="272" max="272" width="11.85546875" style="1" customWidth="1"/>
    <col min="273" max="273" width="12" style="1" customWidth="1"/>
    <col min="274" max="274" width="10.5703125" style="1" customWidth="1"/>
    <col min="275" max="275" width="11.7109375" style="1" customWidth="1"/>
    <col min="276" max="276" width="9.140625" style="1" customWidth="1"/>
    <col min="277" max="277" width="11.140625" style="1" customWidth="1"/>
    <col min="278" max="278" width="9.7109375" style="1" customWidth="1"/>
    <col min="279" max="279" width="6.140625" style="1" customWidth="1"/>
    <col min="280" max="280" width="9.140625" style="1" customWidth="1"/>
    <col min="281" max="281" width="11.5703125" style="1" customWidth="1"/>
    <col min="282" max="282" width="7.5703125" style="1" customWidth="1"/>
    <col min="283" max="284" width="9.140625" style="1" customWidth="1"/>
    <col min="285" max="285" width="12.42578125" style="1" customWidth="1"/>
    <col min="286" max="286" width="8.85546875" style="1" customWidth="1"/>
    <col min="287" max="510" width="9.140625" style="1"/>
    <col min="511" max="511" width="9.140625" style="1" customWidth="1"/>
    <col min="512" max="512" width="11.42578125" style="1" customWidth="1"/>
    <col min="513" max="513" width="7.28515625" style="1" customWidth="1"/>
    <col min="514" max="514" width="9.7109375" style="1" customWidth="1"/>
    <col min="515" max="515" width="9.140625" style="1" customWidth="1"/>
    <col min="516" max="516" width="12.28515625" style="1" customWidth="1"/>
    <col min="517" max="517" width="7.42578125" style="1" customWidth="1"/>
    <col min="518" max="518" width="8.85546875" style="1" customWidth="1"/>
    <col min="519" max="519" width="11.140625" style="1" customWidth="1"/>
    <col min="520" max="520" width="12.28515625" style="1" customWidth="1"/>
    <col min="521" max="521" width="7.42578125" style="1" customWidth="1"/>
    <col min="522" max="522" width="8.42578125" style="1" customWidth="1"/>
    <col min="523" max="523" width="10.85546875" style="1" customWidth="1"/>
    <col min="524" max="524" width="8.5703125" style="1" customWidth="1"/>
    <col min="525" max="525" width="13.5703125" style="1" customWidth="1"/>
    <col min="526" max="526" width="9.5703125" style="1" customWidth="1"/>
    <col min="527" max="527" width="7.42578125" style="1" customWidth="1"/>
    <col min="528" max="528" width="11.85546875" style="1" customWidth="1"/>
    <col min="529" max="529" width="12" style="1" customWidth="1"/>
    <col min="530" max="530" width="10.5703125" style="1" customWidth="1"/>
    <col min="531" max="531" width="11.7109375" style="1" customWidth="1"/>
    <col min="532" max="532" width="9.140625" style="1" customWidth="1"/>
    <col min="533" max="533" width="11.140625" style="1" customWidth="1"/>
    <col min="534" max="534" width="9.7109375" style="1" customWidth="1"/>
    <col min="535" max="535" width="6.140625" style="1" customWidth="1"/>
    <col min="536" max="536" width="9.140625" style="1" customWidth="1"/>
    <col min="537" max="537" width="11.5703125" style="1" customWidth="1"/>
    <col min="538" max="538" width="7.5703125" style="1" customWidth="1"/>
    <col min="539" max="540" width="9.140625" style="1" customWidth="1"/>
    <col min="541" max="541" width="12.42578125" style="1" customWidth="1"/>
    <col min="542" max="542" width="8.85546875" style="1" customWidth="1"/>
    <col min="543" max="766" width="9.140625" style="1"/>
    <col min="767" max="767" width="9.140625" style="1" customWidth="1"/>
    <col min="768" max="768" width="11.42578125" style="1" customWidth="1"/>
    <col min="769" max="769" width="7.28515625" style="1" customWidth="1"/>
    <col min="770" max="770" width="9.7109375" style="1" customWidth="1"/>
    <col min="771" max="771" width="9.140625" style="1" customWidth="1"/>
    <col min="772" max="772" width="12.28515625" style="1" customWidth="1"/>
    <col min="773" max="773" width="7.42578125" style="1" customWidth="1"/>
    <col min="774" max="774" width="8.85546875" style="1" customWidth="1"/>
    <col min="775" max="775" width="11.140625" style="1" customWidth="1"/>
    <col min="776" max="776" width="12.28515625" style="1" customWidth="1"/>
    <col min="777" max="777" width="7.42578125" style="1" customWidth="1"/>
    <col min="778" max="778" width="8.42578125" style="1" customWidth="1"/>
    <col min="779" max="779" width="10.85546875" style="1" customWidth="1"/>
    <col min="780" max="780" width="8.5703125" style="1" customWidth="1"/>
    <col min="781" max="781" width="13.5703125" style="1" customWidth="1"/>
    <col min="782" max="782" width="9.5703125" style="1" customWidth="1"/>
    <col min="783" max="783" width="7.42578125" style="1" customWidth="1"/>
    <col min="784" max="784" width="11.85546875" style="1" customWidth="1"/>
    <col min="785" max="785" width="12" style="1" customWidth="1"/>
    <col min="786" max="786" width="10.5703125" style="1" customWidth="1"/>
    <col min="787" max="787" width="11.7109375" style="1" customWidth="1"/>
    <col min="788" max="788" width="9.140625" style="1" customWidth="1"/>
    <col min="789" max="789" width="11.140625" style="1" customWidth="1"/>
    <col min="790" max="790" width="9.7109375" style="1" customWidth="1"/>
    <col min="791" max="791" width="6.140625" style="1" customWidth="1"/>
    <col min="792" max="792" width="9.140625" style="1" customWidth="1"/>
    <col min="793" max="793" width="11.5703125" style="1" customWidth="1"/>
    <col min="794" max="794" width="7.5703125" style="1" customWidth="1"/>
    <col min="795" max="796" width="9.140625" style="1" customWidth="1"/>
    <col min="797" max="797" width="12.42578125" style="1" customWidth="1"/>
    <col min="798" max="798" width="8.85546875" style="1" customWidth="1"/>
    <col min="799" max="1022" width="9.140625" style="1"/>
    <col min="1023" max="1023" width="9.140625" style="1" customWidth="1"/>
    <col min="1024" max="1024" width="11.42578125" style="1" customWidth="1"/>
    <col min="1025" max="1025" width="7.28515625" style="1" customWidth="1"/>
    <col min="1026" max="1026" width="9.7109375" style="1" customWidth="1"/>
    <col min="1027" max="1027" width="9.140625" style="1" customWidth="1"/>
    <col min="1028" max="1028" width="12.28515625" style="1" customWidth="1"/>
    <col min="1029" max="1029" width="7.42578125" style="1" customWidth="1"/>
    <col min="1030" max="1030" width="8.85546875" style="1" customWidth="1"/>
    <col min="1031" max="1031" width="11.140625" style="1" customWidth="1"/>
    <col min="1032" max="1032" width="12.28515625" style="1" customWidth="1"/>
    <col min="1033" max="1033" width="7.42578125" style="1" customWidth="1"/>
    <col min="1034" max="1034" width="8.42578125" style="1" customWidth="1"/>
    <col min="1035" max="1035" width="10.85546875" style="1" customWidth="1"/>
    <col min="1036" max="1036" width="8.5703125" style="1" customWidth="1"/>
    <col min="1037" max="1037" width="13.5703125" style="1" customWidth="1"/>
    <col min="1038" max="1038" width="9.5703125" style="1" customWidth="1"/>
    <col min="1039" max="1039" width="7.42578125" style="1" customWidth="1"/>
    <col min="1040" max="1040" width="11.85546875" style="1" customWidth="1"/>
    <col min="1041" max="1041" width="12" style="1" customWidth="1"/>
    <col min="1042" max="1042" width="10.5703125" style="1" customWidth="1"/>
    <col min="1043" max="1043" width="11.7109375" style="1" customWidth="1"/>
    <col min="1044" max="1044" width="9.140625" style="1" customWidth="1"/>
    <col min="1045" max="1045" width="11.140625" style="1" customWidth="1"/>
    <col min="1046" max="1046" width="9.7109375" style="1" customWidth="1"/>
    <col min="1047" max="1047" width="6.140625" style="1" customWidth="1"/>
    <col min="1048" max="1048" width="9.140625" style="1" customWidth="1"/>
    <col min="1049" max="1049" width="11.5703125" style="1" customWidth="1"/>
    <col min="1050" max="1050" width="7.5703125" style="1" customWidth="1"/>
    <col min="1051" max="1052" width="9.140625" style="1" customWidth="1"/>
    <col min="1053" max="1053" width="12.42578125" style="1" customWidth="1"/>
    <col min="1054" max="1054" width="8.85546875" style="1" customWidth="1"/>
    <col min="1055" max="1278" width="9.140625" style="1"/>
    <col min="1279" max="1279" width="9.140625" style="1" customWidth="1"/>
    <col min="1280" max="1280" width="11.42578125" style="1" customWidth="1"/>
    <col min="1281" max="1281" width="7.28515625" style="1" customWidth="1"/>
    <col min="1282" max="1282" width="9.7109375" style="1" customWidth="1"/>
    <col min="1283" max="1283" width="9.140625" style="1" customWidth="1"/>
    <col min="1284" max="1284" width="12.28515625" style="1" customWidth="1"/>
    <col min="1285" max="1285" width="7.42578125" style="1" customWidth="1"/>
    <col min="1286" max="1286" width="8.85546875" style="1" customWidth="1"/>
    <col min="1287" max="1287" width="11.140625" style="1" customWidth="1"/>
    <col min="1288" max="1288" width="12.28515625" style="1" customWidth="1"/>
    <col min="1289" max="1289" width="7.42578125" style="1" customWidth="1"/>
    <col min="1290" max="1290" width="8.42578125" style="1" customWidth="1"/>
    <col min="1291" max="1291" width="10.85546875" style="1" customWidth="1"/>
    <col min="1292" max="1292" width="8.5703125" style="1" customWidth="1"/>
    <col min="1293" max="1293" width="13.5703125" style="1" customWidth="1"/>
    <col min="1294" max="1294" width="9.5703125" style="1" customWidth="1"/>
    <col min="1295" max="1295" width="7.42578125" style="1" customWidth="1"/>
    <col min="1296" max="1296" width="11.85546875" style="1" customWidth="1"/>
    <col min="1297" max="1297" width="12" style="1" customWidth="1"/>
    <col min="1298" max="1298" width="10.5703125" style="1" customWidth="1"/>
    <col min="1299" max="1299" width="11.7109375" style="1" customWidth="1"/>
    <col min="1300" max="1300" width="9.140625" style="1" customWidth="1"/>
    <col min="1301" max="1301" width="11.140625" style="1" customWidth="1"/>
    <col min="1302" max="1302" width="9.7109375" style="1" customWidth="1"/>
    <col min="1303" max="1303" width="6.140625" style="1" customWidth="1"/>
    <col min="1304" max="1304" width="9.140625" style="1" customWidth="1"/>
    <col min="1305" max="1305" width="11.5703125" style="1" customWidth="1"/>
    <col min="1306" max="1306" width="7.5703125" style="1" customWidth="1"/>
    <col min="1307" max="1308" width="9.140625" style="1" customWidth="1"/>
    <col min="1309" max="1309" width="12.42578125" style="1" customWidth="1"/>
    <col min="1310" max="1310" width="8.85546875" style="1" customWidth="1"/>
    <col min="1311" max="1534" width="9.140625" style="1"/>
    <col min="1535" max="1535" width="9.140625" style="1" customWidth="1"/>
    <col min="1536" max="1536" width="11.42578125" style="1" customWidth="1"/>
    <col min="1537" max="1537" width="7.28515625" style="1" customWidth="1"/>
    <col min="1538" max="1538" width="9.7109375" style="1" customWidth="1"/>
    <col min="1539" max="1539" width="9.140625" style="1" customWidth="1"/>
    <col min="1540" max="1540" width="12.28515625" style="1" customWidth="1"/>
    <col min="1541" max="1541" width="7.42578125" style="1" customWidth="1"/>
    <col min="1542" max="1542" width="8.85546875" style="1" customWidth="1"/>
    <col min="1543" max="1543" width="11.140625" style="1" customWidth="1"/>
    <col min="1544" max="1544" width="12.28515625" style="1" customWidth="1"/>
    <col min="1545" max="1545" width="7.42578125" style="1" customWidth="1"/>
    <col min="1546" max="1546" width="8.42578125" style="1" customWidth="1"/>
    <col min="1547" max="1547" width="10.85546875" style="1" customWidth="1"/>
    <col min="1548" max="1548" width="8.5703125" style="1" customWidth="1"/>
    <col min="1549" max="1549" width="13.5703125" style="1" customWidth="1"/>
    <col min="1550" max="1550" width="9.5703125" style="1" customWidth="1"/>
    <col min="1551" max="1551" width="7.42578125" style="1" customWidth="1"/>
    <col min="1552" max="1552" width="11.85546875" style="1" customWidth="1"/>
    <col min="1553" max="1553" width="12" style="1" customWidth="1"/>
    <col min="1554" max="1554" width="10.5703125" style="1" customWidth="1"/>
    <col min="1555" max="1555" width="11.7109375" style="1" customWidth="1"/>
    <col min="1556" max="1556" width="9.140625" style="1" customWidth="1"/>
    <col min="1557" max="1557" width="11.140625" style="1" customWidth="1"/>
    <col min="1558" max="1558" width="9.7109375" style="1" customWidth="1"/>
    <col min="1559" max="1559" width="6.140625" style="1" customWidth="1"/>
    <col min="1560" max="1560" width="9.140625" style="1" customWidth="1"/>
    <col min="1561" max="1561" width="11.5703125" style="1" customWidth="1"/>
    <col min="1562" max="1562" width="7.5703125" style="1" customWidth="1"/>
    <col min="1563" max="1564" width="9.140625" style="1" customWidth="1"/>
    <col min="1565" max="1565" width="12.42578125" style="1" customWidth="1"/>
    <col min="1566" max="1566" width="8.85546875" style="1" customWidth="1"/>
    <col min="1567" max="1790" width="9.140625" style="1"/>
    <col min="1791" max="1791" width="9.140625" style="1" customWidth="1"/>
    <col min="1792" max="1792" width="11.42578125" style="1" customWidth="1"/>
    <col min="1793" max="1793" width="7.28515625" style="1" customWidth="1"/>
    <col min="1794" max="1794" width="9.7109375" style="1" customWidth="1"/>
    <col min="1795" max="1795" width="9.140625" style="1" customWidth="1"/>
    <col min="1796" max="1796" width="12.28515625" style="1" customWidth="1"/>
    <col min="1797" max="1797" width="7.42578125" style="1" customWidth="1"/>
    <col min="1798" max="1798" width="8.85546875" style="1" customWidth="1"/>
    <col min="1799" max="1799" width="11.140625" style="1" customWidth="1"/>
    <col min="1800" max="1800" width="12.28515625" style="1" customWidth="1"/>
    <col min="1801" max="1801" width="7.42578125" style="1" customWidth="1"/>
    <col min="1802" max="1802" width="8.42578125" style="1" customWidth="1"/>
    <col min="1803" max="1803" width="10.85546875" style="1" customWidth="1"/>
    <col min="1804" max="1804" width="8.5703125" style="1" customWidth="1"/>
    <col min="1805" max="1805" width="13.5703125" style="1" customWidth="1"/>
    <col min="1806" max="1806" width="9.5703125" style="1" customWidth="1"/>
    <col min="1807" max="1807" width="7.42578125" style="1" customWidth="1"/>
    <col min="1808" max="1808" width="11.85546875" style="1" customWidth="1"/>
    <col min="1809" max="1809" width="12" style="1" customWidth="1"/>
    <col min="1810" max="1810" width="10.5703125" style="1" customWidth="1"/>
    <col min="1811" max="1811" width="11.7109375" style="1" customWidth="1"/>
    <col min="1812" max="1812" width="9.140625" style="1" customWidth="1"/>
    <col min="1813" max="1813" width="11.140625" style="1" customWidth="1"/>
    <col min="1814" max="1814" width="9.7109375" style="1" customWidth="1"/>
    <col min="1815" max="1815" width="6.140625" style="1" customWidth="1"/>
    <col min="1816" max="1816" width="9.140625" style="1" customWidth="1"/>
    <col min="1817" max="1817" width="11.5703125" style="1" customWidth="1"/>
    <col min="1818" max="1818" width="7.5703125" style="1" customWidth="1"/>
    <col min="1819" max="1820" width="9.140625" style="1" customWidth="1"/>
    <col min="1821" max="1821" width="12.42578125" style="1" customWidth="1"/>
    <col min="1822" max="1822" width="8.85546875" style="1" customWidth="1"/>
    <col min="1823" max="2046" width="9.140625" style="1"/>
    <col min="2047" max="2047" width="9.140625" style="1" customWidth="1"/>
    <col min="2048" max="2048" width="11.42578125" style="1" customWidth="1"/>
    <col min="2049" max="2049" width="7.28515625" style="1" customWidth="1"/>
    <col min="2050" max="2050" width="9.7109375" style="1" customWidth="1"/>
    <col min="2051" max="2051" width="9.140625" style="1" customWidth="1"/>
    <col min="2052" max="2052" width="12.28515625" style="1" customWidth="1"/>
    <col min="2053" max="2053" width="7.42578125" style="1" customWidth="1"/>
    <col min="2054" max="2054" width="8.85546875" style="1" customWidth="1"/>
    <col min="2055" max="2055" width="11.140625" style="1" customWidth="1"/>
    <col min="2056" max="2056" width="12.28515625" style="1" customWidth="1"/>
    <col min="2057" max="2057" width="7.42578125" style="1" customWidth="1"/>
    <col min="2058" max="2058" width="8.42578125" style="1" customWidth="1"/>
    <col min="2059" max="2059" width="10.85546875" style="1" customWidth="1"/>
    <col min="2060" max="2060" width="8.5703125" style="1" customWidth="1"/>
    <col min="2061" max="2061" width="13.5703125" style="1" customWidth="1"/>
    <col min="2062" max="2062" width="9.5703125" style="1" customWidth="1"/>
    <col min="2063" max="2063" width="7.42578125" style="1" customWidth="1"/>
    <col min="2064" max="2064" width="11.85546875" style="1" customWidth="1"/>
    <col min="2065" max="2065" width="12" style="1" customWidth="1"/>
    <col min="2066" max="2066" width="10.5703125" style="1" customWidth="1"/>
    <col min="2067" max="2067" width="11.7109375" style="1" customWidth="1"/>
    <col min="2068" max="2068" width="9.140625" style="1" customWidth="1"/>
    <col min="2069" max="2069" width="11.140625" style="1" customWidth="1"/>
    <col min="2070" max="2070" width="9.7109375" style="1" customWidth="1"/>
    <col min="2071" max="2071" width="6.140625" style="1" customWidth="1"/>
    <col min="2072" max="2072" width="9.140625" style="1" customWidth="1"/>
    <col min="2073" max="2073" width="11.5703125" style="1" customWidth="1"/>
    <col min="2074" max="2074" width="7.5703125" style="1" customWidth="1"/>
    <col min="2075" max="2076" width="9.140625" style="1" customWidth="1"/>
    <col min="2077" max="2077" width="12.42578125" style="1" customWidth="1"/>
    <col min="2078" max="2078" width="8.85546875" style="1" customWidth="1"/>
    <col min="2079" max="2302" width="9.140625" style="1"/>
    <col min="2303" max="2303" width="9.140625" style="1" customWidth="1"/>
    <col min="2304" max="2304" width="11.42578125" style="1" customWidth="1"/>
    <col min="2305" max="2305" width="7.28515625" style="1" customWidth="1"/>
    <col min="2306" max="2306" width="9.7109375" style="1" customWidth="1"/>
    <col min="2307" max="2307" width="9.140625" style="1" customWidth="1"/>
    <col min="2308" max="2308" width="12.28515625" style="1" customWidth="1"/>
    <col min="2309" max="2309" width="7.42578125" style="1" customWidth="1"/>
    <col min="2310" max="2310" width="8.85546875" style="1" customWidth="1"/>
    <col min="2311" max="2311" width="11.140625" style="1" customWidth="1"/>
    <col min="2312" max="2312" width="12.28515625" style="1" customWidth="1"/>
    <col min="2313" max="2313" width="7.42578125" style="1" customWidth="1"/>
    <col min="2314" max="2314" width="8.42578125" style="1" customWidth="1"/>
    <col min="2315" max="2315" width="10.85546875" style="1" customWidth="1"/>
    <col min="2316" max="2316" width="8.5703125" style="1" customWidth="1"/>
    <col min="2317" max="2317" width="13.5703125" style="1" customWidth="1"/>
    <col min="2318" max="2318" width="9.5703125" style="1" customWidth="1"/>
    <col min="2319" max="2319" width="7.42578125" style="1" customWidth="1"/>
    <col min="2320" max="2320" width="11.85546875" style="1" customWidth="1"/>
    <col min="2321" max="2321" width="12" style="1" customWidth="1"/>
    <col min="2322" max="2322" width="10.5703125" style="1" customWidth="1"/>
    <col min="2323" max="2323" width="11.7109375" style="1" customWidth="1"/>
    <col min="2324" max="2324" width="9.140625" style="1" customWidth="1"/>
    <col min="2325" max="2325" width="11.140625" style="1" customWidth="1"/>
    <col min="2326" max="2326" width="9.7109375" style="1" customWidth="1"/>
    <col min="2327" max="2327" width="6.140625" style="1" customWidth="1"/>
    <col min="2328" max="2328" width="9.140625" style="1" customWidth="1"/>
    <col min="2329" max="2329" width="11.5703125" style="1" customWidth="1"/>
    <col min="2330" max="2330" width="7.5703125" style="1" customWidth="1"/>
    <col min="2331" max="2332" width="9.140625" style="1" customWidth="1"/>
    <col min="2333" max="2333" width="12.42578125" style="1" customWidth="1"/>
    <col min="2334" max="2334" width="8.85546875" style="1" customWidth="1"/>
    <col min="2335" max="2558" width="9.140625" style="1"/>
    <col min="2559" max="2559" width="9.140625" style="1" customWidth="1"/>
    <col min="2560" max="2560" width="11.42578125" style="1" customWidth="1"/>
    <col min="2561" max="2561" width="7.28515625" style="1" customWidth="1"/>
    <col min="2562" max="2562" width="9.7109375" style="1" customWidth="1"/>
    <col min="2563" max="2563" width="9.140625" style="1" customWidth="1"/>
    <col min="2564" max="2564" width="12.28515625" style="1" customWidth="1"/>
    <col min="2565" max="2565" width="7.42578125" style="1" customWidth="1"/>
    <col min="2566" max="2566" width="8.85546875" style="1" customWidth="1"/>
    <col min="2567" max="2567" width="11.140625" style="1" customWidth="1"/>
    <col min="2568" max="2568" width="12.28515625" style="1" customWidth="1"/>
    <col min="2569" max="2569" width="7.42578125" style="1" customWidth="1"/>
    <col min="2570" max="2570" width="8.42578125" style="1" customWidth="1"/>
    <col min="2571" max="2571" width="10.85546875" style="1" customWidth="1"/>
    <col min="2572" max="2572" width="8.5703125" style="1" customWidth="1"/>
    <col min="2573" max="2573" width="13.5703125" style="1" customWidth="1"/>
    <col min="2574" max="2574" width="9.5703125" style="1" customWidth="1"/>
    <col min="2575" max="2575" width="7.42578125" style="1" customWidth="1"/>
    <col min="2576" max="2576" width="11.85546875" style="1" customWidth="1"/>
    <col min="2577" max="2577" width="12" style="1" customWidth="1"/>
    <col min="2578" max="2578" width="10.5703125" style="1" customWidth="1"/>
    <col min="2579" max="2579" width="11.7109375" style="1" customWidth="1"/>
    <col min="2580" max="2580" width="9.140625" style="1" customWidth="1"/>
    <col min="2581" max="2581" width="11.140625" style="1" customWidth="1"/>
    <col min="2582" max="2582" width="9.7109375" style="1" customWidth="1"/>
    <col min="2583" max="2583" width="6.140625" style="1" customWidth="1"/>
    <col min="2584" max="2584" width="9.140625" style="1" customWidth="1"/>
    <col min="2585" max="2585" width="11.5703125" style="1" customWidth="1"/>
    <col min="2586" max="2586" width="7.5703125" style="1" customWidth="1"/>
    <col min="2587" max="2588" width="9.140625" style="1" customWidth="1"/>
    <col min="2589" max="2589" width="12.42578125" style="1" customWidth="1"/>
    <col min="2590" max="2590" width="8.85546875" style="1" customWidth="1"/>
    <col min="2591" max="2814" width="9.140625" style="1"/>
    <col min="2815" max="2815" width="9.140625" style="1" customWidth="1"/>
    <col min="2816" max="2816" width="11.42578125" style="1" customWidth="1"/>
    <col min="2817" max="2817" width="7.28515625" style="1" customWidth="1"/>
    <col min="2818" max="2818" width="9.7109375" style="1" customWidth="1"/>
    <col min="2819" max="2819" width="9.140625" style="1" customWidth="1"/>
    <col min="2820" max="2820" width="12.28515625" style="1" customWidth="1"/>
    <col min="2821" max="2821" width="7.42578125" style="1" customWidth="1"/>
    <col min="2822" max="2822" width="8.85546875" style="1" customWidth="1"/>
    <col min="2823" max="2823" width="11.140625" style="1" customWidth="1"/>
    <col min="2824" max="2824" width="12.28515625" style="1" customWidth="1"/>
    <col min="2825" max="2825" width="7.42578125" style="1" customWidth="1"/>
    <col min="2826" max="2826" width="8.42578125" style="1" customWidth="1"/>
    <col min="2827" max="2827" width="10.85546875" style="1" customWidth="1"/>
    <col min="2828" max="2828" width="8.5703125" style="1" customWidth="1"/>
    <col min="2829" max="2829" width="13.5703125" style="1" customWidth="1"/>
    <col min="2830" max="2830" width="9.5703125" style="1" customWidth="1"/>
    <col min="2831" max="2831" width="7.42578125" style="1" customWidth="1"/>
    <col min="2832" max="2832" width="11.85546875" style="1" customWidth="1"/>
    <col min="2833" max="2833" width="12" style="1" customWidth="1"/>
    <col min="2834" max="2834" width="10.5703125" style="1" customWidth="1"/>
    <col min="2835" max="2835" width="11.7109375" style="1" customWidth="1"/>
    <col min="2836" max="2836" width="9.140625" style="1" customWidth="1"/>
    <col min="2837" max="2837" width="11.140625" style="1" customWidth="1"/>
    <col min="2838" max="2838" width="9.7109375" style="1" customWidth="1"/>
    <col min="2839" max="2839" width="6.140625" style="1" customWidth="1"/>
    <col min="2840" max="2840" width="9.140625" style="1" customWidth="1"/>
    <col min="2841" max="2841" width="11.5703125" style="1" customWidth="1"/>
    <col min="2842" max="2842" width="7.5703125" style="1" customWidth="1"/>
    <col min="2843" max="2844" width="9.140625" style="1" customWidth="1"/>
    <col min="2845" max="2845" width="12.42578125" style="1" customWidth="1"/>
    <col min="2846" max="2846" width="8.85546875" style="1" customWidth="1"/>
    <col min="2847" max="3070" width="9.140625" style="1"/>
    <col min="3071" max="3071" width="9.140625" style="1" customWidth="1"/>
    <col min="3072" max="3072" width="11.42578125" style="1" customWidth="1"/>
    <col min="3073" max="3073" width="7.28515625" style="1" customWidth="1"/>
    <col min="3074" max="3074" width="9.7109375" style="1" customWidth="1"/>
    <col min="3075" max="3075" width="9.140625" style="1" customWidth="1"/>
    <col min="3076" max="3076" width="12.28515625" style="1" customWidth="1"/>
    <col min="3077" max="3077" width="7.42578125" style="1" customWidth="1"/>
    <col min="3078" max="3078" width="8.85546875" style="1" customWidth="1"/>
    <col min="3079" max="3079" width="11.140625" style="1" customWidth="1"/>
    <col min="3080" max="3080" width="12.28515625" style="1" customWidth="1"/>
    <col min="3081" max="3081" width="7.42578125" style="1" customWidth="1"/>
    <col min="3082" max="3082" width="8.42578125" style="1" customWidth="1"/>
    <col min="3083" max="3083" width="10.85546875" style="1" customWidth="1"/>
    <col min="3084" max="3084" width="8.5703125" style="1" customWidth="1"/>
    <col min="3085" max="3085" width="13.5703125" style="1" customWidth="1"/>
    <col min="3086" max="3086" width="9.5703125" style="1" customWidth="1"/>
    <col min="3087" max="3087" width="7.42578125" style="1" customWidth="1"/>
    <col min="3088" max="3088" width="11.85546875" style="1" customWidth="1"/>
    <col min="3089" max="3089" width="12" style="1" customWidth="1"/>
    <col min="3090" max="3090" width="10.5703125" style="1" customWidth="1"/>
    <col min="3091" max="3091" width="11.7109375" style="1" customWidth="1"/>
    <col min="3092" max="3092" width="9.140625" style="1" customWidth="1"/>
    <col min="3093" max="3093" width="11.140625" style="1" customWidth="1"/>
    <col min="3094" max="3094" width="9.7109375" style="1" customWidth="1"/>
    <col min="3095" max="3095" width="6.140625" style="1" customWidth="1"/>
    <col min="3096" max="3096" width="9.140625" style="1" customWidth="1"/>
    <col min="3097" max="3097" width="11.5703125" style="1" customWidth="1"/>
    <col min="3098" max="3098" width="7.5703125" style="1" customWidth="1"/>
    <col min="3099" max="3100" width="9.140625" style="1" customWidth="1"/>
    <col min="3101" max="3101" width="12.42578125" style="1" customWidth="1"/>
    <col min="3102" max="3102" width="8.85546875" style="1" customWidth="1"/>
    <col min="3103" max="3326" width="9.140625" style="1"/>
    <col min="3327" max="3327" width="9.140625" style="1" customWidth="1"/>
    <col min="3328" max="3328" width="11.42578125" style="1" customWidth="1"/>
    <col min="3329" max="3329" width="7.28515625" style="1" customWidth="1"/>
    <col min="3330" max="3330" width="9.7109375" style="1" customWidth="1"/>
    <col min="3331" max="3331" width="9.140625" style="1" customWidth="1"/>
    <col min="3332" max="3332" width="12.28515625" style="1" customWidth="1"/>
    <col min="3333" max="3333" width="7.42578125" style="1" customWidth="1"/>
    <col min="3334" max="3334" width="8.85546875" style="1" customWidth="1"/>
    <col min="3335" max="3335" width="11.140625" style="1" customWidth="1"/>
    <col min="3336" max="3336" width="12.28515625" style="1" customWidth="1"/>
    <col min="3337" max="3337" width="7.42578125" style="1" customWidth="1"/>
    <col min="3338" max="3338" width="8.42578125" style="1" customWidth="1"/>
    <col min="3339" max="3339" width="10.85546875" style="1" customWidth="1"/>
    <col min="3340" max="3340" width="8.5703125" style="1" customWidth="1"/>
    <col min="3341" max="3341" width="13.5703125" style="1" customWidth="1"/>
    <col min="3342" max="3342" width="9.5703125" style="1" customWidth="1"/>
    <col min="3343" max="3343" width="7.42578125" style="1" customWidth="1"/>
    <col min="3344" max="3344" width="11.85546875" style="1" customWidth="1"/>
    <col min="3345" max="3345" width="12" style="1" customWidth="1"/>
    <col min="3346" max="3346" width="10.5703125" style="1" customWidth="1"/>
    <col min="3347" max="3347" width="11.7109375" style="1" customWidth="1"/>
    <col min="3348" max="3348" width="9.140625" style="1" customWidth="1"/>
    <col min="3349" max="3349" width="11.140625" style="1" customWidth="1"/>
    <col min="3350" max="3350" width="9.7109375" style="1" customWidth="1"/>
    <col min="3351" max="3351" width="6.140625" style="1" customWidth="1"/>
    <col min="3352" max="3352" width="9.140625" style="1" customWidth="1"/>
    <col min="3353" max="3353" width="11.5703125" style="1" customWidth="1"/>
    <col min="3354" max="3354" width="7.5703125" style="1" customWidth="1"/>
    <col min="3355" max="3356" width="9.140625" style="1" customWidth="1"/>
    <col min="3357" max="3357" width="12.42578125" style="1" customWidth="1"/>
    <col min="3358" max="3358" width="8.85546875" style="1" customWidth="1"/>
    <col min="3359" max="3582" width="9.140625" style="1"/>
    <col min="3583" max="3583" width="9.140625" style="1" customWidth="1"/>
    <col min="3584" max="3584" width="11.42578125" style="1" customWidth="1"/>
    <col min="3585" max="3585" width="7.28515625" style="1" customWidth="1"/>
    <col min="3586" max="3586" width="9.7109375" style="1" customWidth="1"/>
    <col min="3587" max="3587" width="9.140625" style="1" customWidth="1"/>
    <col min="3588" max="3588" width="12.28515625" style="1" customWidth="1"/>
    <col min="3589" max="3589" width="7.42578125" style="1" customWidth="1"/>
    <col min="3590" max="3590" width="8.85546875" style="1" customWidth="1"/>
    <col min="3591" max="3591" width="11.140625" style="1" customWidth="1"/>
    <col min="3592" max="3592" width="12.28515625" style="1" customWidth="1"/>
    <col min="3593" max="3593" width="7.42578125" style="1" customWidth="1"/>
    <col min="3594" max="3594" width="8.42578125" style="1" customWidth="1"/>
    <col min="3595" max="3595" width="10.85546875" style="1" customWidth="1"/>
    <col min="3596" max="3596" width="8.5703125" style="1" customWidth="1"/>
    <col min="3597" max="3597" width="13.5703125" style="1" customWidth="1"/>
    <col min="3598" max="3598" width="9.5703125" style="1" customWidth="1"/>
    <col min="3599" max="3599" width="7.42578125" style="1" customWidth="1"/>
    <col min="3600" max="3600" width="11.85546875" style="1" customWidth="1"/>
    <col min="3601" max="3601" width="12" style="1" customWidth="1"/>
    <col min="3602" max="3602" width="10.5703125" style="1" customWidth="1"/>
    <col min="3603" max="3603" width="11.7109375" style="1" customWidth="1"/>
    <col min="3604" max="3604" width="9.140625" style="1" customWidth="1"/>
    <col min="3605" max="3605" width="11.140625" style="1" customWidth="1"/>
    <col min="3606" max="3606" width="9.7109375" style="1" customWidth="1"/>
    <col min="3607" max="3607" width="6.140625" style="1" customWidth="1"/>
    <col min="3608" max="3608" width="9.140625" style="1" customWidth="1"/>
    <col min="3609" max="3609" width="11.5703125" style="1" customWidth="1"/>
    <col min="3610" max="3610" width="7.5703125" style="1" customWidth="1"/>
    <col min="3611" max="3612" width="9.140625" style="1" customWidth="1"/>
    <col min="3613" max="3613" width="12.42578125" style="1" customWidth="1"/>
    <col min="3614" max="3614" width="8.85546875" style="1" customWidth="1"/>
    <col min="3615" max="3838" width="9.140625" style="1"/>
    <col min="3839" max="3839" width="9.140625" style="1" customWidth="1"/>
    <col min="3840" max="3840" width="11.42578125" style="1" customWidth="1"/>
    <col min="3841" max="3841" width="7.28515625" style="1" customWidth="1"/>
    <col min="3842" max="3842" width="9.7109375" style="1" customWidth="1"/>
    <col min="3843" max="3843" width="9.140625" style="1" customWidth="1"/>
    <col min="3844" max="3844" width="12.28515625" style="1" customWidth="1"/>
    <col min="3845" max="3845" width="7.42578125" style="1" customWidth="1"/>
    <col min="3846" max="3846" width="8.85546875" style="1" customWidth="1"/>
    <col min="3847" max="3847" width="11.140625" style="1" customWidth="1"/>
    <col min="3848" max="3848" width="12.28515625" style="1" customWidth="1"/>
    <col min="3849" max="3849" width="7.42578125" style="1" customWidth="1"/>
    <col min="3850" max="3850" width="8.42578125" style="1" customWidth="1"/>
    <col min="3851" max="3851" width="10.85546875" style="1" customWidth="1"/>
    <col min="3852" max="3852" width="8.5703125" style="1" customWidth="1"/>
    <col min="3853" max="3853" width="13.5703125" style="1" customWidth="1"/>
    <col min="3854" max="3854" width="9.5703125" style="1" customWidth="1"/>
    <col min="3855" max="3855" width="7.42578125" style="1" customWidth="1"/>
    <col min="3856" max="3856" width="11.85546875" style="1" customWidth="1"/>
    <col min="3857" max="3857" width="12" style="1" customWidth="1"/>
    <col min="3858" max="3858" width="10.5703125" style="1" customWidth="1"/>
    <col min="3859" max="3859" width="11.7109375" style="1" customWidth="1"/>
    <col min="3860" max="3860" width="9.140625" style="1" customWidth="1"/>
    <col min="3861" max="3861" width="11.140625" style="1" customWidth="1"/>
    <col min="3862" max="3862" width="9.7109375" style="1" customWidth="1"/>
    <col min="3863" max="3863" width="6.140625" style="1" customWidth="1"/>
    <col min="3864" max="3864" width="9.140625" style="1" customWidth="1"/>
    <col min="3865" max="3865" width="11.5703125" style="1" customWidth="1"/>
    <col min="3866" max="3866" width="7.5703125" style="1" customWidth="1"/>
    <col min="3867" max="3868" width="9.140625" style="1" customWidth="1"/>
    <col min="3869" max="3869" width="12.42578125" style="1" customWidth="1"/>
    <col min="3870" max="3870" width="8.85546875" style="1" customWidth="1"/>
    <col min="3871" max="4094" width="9.140625" style="1"/>
    <col min="4095" max="4095" width="9.140625" style="1" customWidth="1"/>
    <col min="4096" max="4096" width="11.42578125" style="1" customWidth="1"/>
    <col min="4097" max="4097" width="7.28515625" style="1" customWidth="1"/>
    <col min="4098" max="4098" width="9.7109375" style="1" customWidth="1"/>
    <col min="4099" max="4099" width="9.140625" style="1" customWidth="1"/>
    <col min="4100" max="4100" width="12.28515625" style="1" customWidth="1"/>
    <col min="4101" max="4101" width="7.42578125" style="1" customWidth="1"/>
    <col min="4102" max="4102" width="8.85546875" style="1" customWidth="1"/>
    <col min="4103" max="4103" width="11.140625" style="1" customWidth="1"/>
    <col min="4104" max="4104" width="12.28515625" style="1" customWidth="1"/>
    <col min="4105" max="4105" width="7.42578125" style="1" customWidth="1"/>
    <col min="4106" max="4106" width="8.42578125" style="1" customWidth="1"/>
    <col min="4107" max="4107" width="10.85546875" style="1" customWidth="1"/>
    <col min="4108" max="4108" width="8.5703125" style="1" customWidth="1"/>
    <col min="4109" max="4109" width="13.5703125" style="1" customWidth="1"/>
    <col min="4110" max="4110" width="9.5703125" style="1" customWidth="1"/>
    <col min="4111" max="4111" width="7.42578125" style="1" customWidth="1"/>
    <col min="4112" max="4112" width="11.85546875" style="1" customWidth="1"/>
    <col min="4113" max="4113" width="12" style="1" customWidth="1"/>
    <col min="4114" max="4114" width="10.5703125" style="1" customWidth="1"/>
    <col min="4115" max="4115" width="11.7109375" style="1" customWidth="1"/>
    <col min="4116" max="4116" width="9.140625" style="1" customWidth="1"/>
    <col min="4117" max="4117" width="11.140625" style="1" customWidth="1"/>
    <col min="4118" max="4118" width="9.7109375" style="1" customWidth="1"/>
    <col min="4119" max="4119" width="6.140625" style="1" customWidth="1"/>
    <col min="4120" max="4120" width="9.140625" style="1" customWidth="1"/>
    <col min="4121" max="4121" width="11.5703125" style="1" customWidth="1"/>
    <col min="4122" max="4122" width="7.5703125" style="1" customWidth="1"/>
    <col min="4123" max="4124" width="9.140625" style="1" customWidth="1"/>
    <col min="4125" max="4125" width="12.42578125" style="1" customWidth="1"/>
    <col min="4126" max="4126" width="8.85546875" style="1" customWidth="1"/>
    <col min="4127" max="4350" width="9.140625" style="1"/>
    <col min="4351" max="4351" width="9.140625" style="1" customWidth="1"/>
    <col min="4352" max="4352" width="11.42578125" style="1" customWidth="1"/>
    <col min="4353" max="4353" width="7.28515625" style="1" customWidth="1"/>
    <col min="4354" max="4354" width="9.7109375" style="1" customWidth="1"/>
    <col min="4355" max="4355" width="9.140625" style="1" customWidth="1"/>
    <col min="4356" max="4356" width="12.28515625" style="1" customWidth="1"/>
    <col min="4357" max="4357" width="7.42578125" style="1" customWidth="1"/>
    <col min="4358" max="4358" width="8.85546875" style="1" customWidth="1"/>
    <col min="4359" max="4359" width="11.140625" style="1" customWidth="1"/>
    <col min="4360" max="4360" width="12.28515625" style="1" customWidth="1"/>
    <col min="4361" max="4361" width="7.42578125" style="1" customWidth="1"/>
    <col min="4362" max="4362" width="8.42578125" style="1" customWidth="1"/>
    <col min="4363" max="4363" width="10.85546875" style="1" customWidth="1"/>
    <col min="4364" max="4364" width="8.5703125" style="1" customWidth="1"/>
    <col min="4365" max="4365" width="13.5703125" style="1" customWidth="1"/>
    <col min="4366" max="4366" width="9.5703125" style="1" customWidth="1"/>
    <col min="4367" max="4367" width="7.42578125" style="1" customWidth="1"/>
    <col min="4368" max="4368" width="11.85546875" style="1" customWidth="1"/>
    <col min="4369" max="4369" width="12" style="1" customWidth="1"/>
    <col min="4370" max="4370" width="10.5703125" style="1" customWidth="1"/>
    <col min="4371" max="4371" width="11.7109375" style="1" customWidth="1"/>
    <col min="4372" max="4372" width="9.140625" style="1" customWidth="1"/>
    <col min="4373" max="4373" width="11.140625" style="1" customWidth="1"/>
    <col min="4374" max="4374" width="9.7109375" style="1" customWidth="1"/>
    <col min="4375" max="4375" width="6.140625" style="1" customWidth="1"/>
    <col min="4376" max="4376" width="9.140625" style="1" customWidth="1"/>
    <col min="4377" max="4377" width="11.5703125" style="1" customWidth="1"/>
    <col min="4378" max="4378" width="7.5703125" style="1" customWidth="1"/>
    <col min="4379" max="4380" width="9.140625" style="1" customWidth="1"/>
    <col min="4381" max="4381" width="12.42578125" style="1" customWidth="1"/>
    <col min="4382" max="4382" width="8.85546875" style="1" customWidth="1"/>
    <col min="4383" max="4606" width="9.140625" style="1"/>
    <col min="4607" max="4607" width="9.140625" style="1" customWidth="1"/>
    <col min="4608" max="4608" width="11.42578125" style="1" customWidth="1"/>
    <col min="4609" max="4609" width="7.28515625" style="1" customWidth="1"/>
    <col min="4610" max="4610" width="9.7109375" style="1" customWidth="1"/>
    <col min="4611" max="4611" width="9.140625" style="1" customWidth="1"/>
    <col min="4612" max="4612" width="12.28515625" style="1" customWidth="1"/>
    <col min="4613" max="4613" width="7.42578125" style="1" customWidth="1"/>
    <col min="4614" max="4614" width="8.85546875" style="1" customWidth="1"/>
    <col min="4615" max="4615" width="11.140625" style="1" customWidth="1"/>
    <col min="4616" max="4616" width="12.28515625" style="1" customWidth="1"/>
    <col min="4617" max="4617" width="7.42578125" style="1" customWidth="1"/>
    <col min="4618" max="4618" width="8.42578125" style="1" customWidth="1"/>
    <col min="4619" max="4619" width="10.85546875" style="1" customWidth="1"/>
    <col min="4620" max="4620" width="8.5703125" style="1" customWidth="1"/>
    <col min="4621" max="4621" width="13.5703125" style="1" customWidth="1"/>
    <col min="4622" max="4622" width="9.5703125" style="1" customWidth="1"/>
    <col min="4623" max="4623" width="7.42578125" style="1" customWidth="1"/>
    <col min="4624" max="4624" width="11.85546875" style="1" customWidth="1"/>
    <col min="4625" max="4625" width="12" style="1" customWidth="1"/>
    <col min="4626" max="4626" width="10.5703125" style="1" customWidth="1"/>
    <col min="4627" max="4627" width="11.7109375" style="1" customWidth="1"/>
    <col min="4628" max="4628" width="9.140625" style="1" customWidth="1"/>
    <col min="4629" max="4629" width="11.140625" style="1" customWidth="1"/>
    <col min="4630" max="4630" width="9.7109375" style="1" customWidth="1"/>
    <col min="4631" max="4631" width="6.140625" style="1" customWidth="1"/>
    <col min="4632" max="4632" width="9.140625" style="1" customWidth="1"/>
    <col min="4633" max="4633" width="11.5703125" style="1" customWidth="1"/>
    <col min="4634" max="4634" width="7.5703125" style="1" customWidth="1"/>
    <col min="4635" max="4636" width="9.140625" style="1" customWidth="1"/>
    <col min="4637" max="4637" width="12.42578125" style="1" customWidth="1"/>
    <col min="4638" max="4638" width="8.85546875" style="1" customWidth="1"/>
    <col min="4639" max="4862" width="9.140625" style="1"/>
    <col min="4863" max="4863" width="9.140625" style="1" customWidth="1"/>
    <col min="4864" max="4864" width="11.42578125" style="1" customWidth="1"/>
    <col min="4865" max="4865" width="7.28515625" style="1" customWidth="1"/>
    <col min="4866" max="4866" width="9.7109375" style="1" customWidth="1"/>
    <col min="4867" max="4867" width="9.140625" style="1" customWidth="1"/>
    <col min="4868" max="4868" width="12.28515625" style="1" customWidth="1"/>
    <col min="4869" max="4869" width="7.42578125" style="1" customWidth="1"/>
    <col min="4870" max="4870" width="8.85546875" style="1" customWidth="1"/>
    <col min="4871" max="4871" width="11.140625" style="1" customWidth="1"/>
    <col min="4872" max="4872" width="12.28515625" style="1" customWidth="1"/>
    <col min="4873" max="4873" width="7.42578125" style="1" customWidth="1"/>
    <col min="4874" max="4874" width="8.42578125" style="1" customWidth="1"/>
    <col min="4875" max="4875" width="10.85546875" style="1" customWidth="1"/>
    <col min="4876" max="4876" width="8.5703125" style="1" customWidth="1"/>
    <col min="4877" max="4877" width="13.5703125" style="1" customWidth="1"/>
    <col min="4878" max="4878" width="9.5703125" style="1" customWidth="1"/>
    <col min="4879" max="4879" width="7.42578125" style="1" customWidth="1"/>
    <col min="4880" max="4880" width="11.85546875" style="1" customWidth="1"/>
    <col min="4881" max="4881" width="12" style="1" customWidth="1"/>
    <col min="4882" max="4882" width="10.5703125" style="1" customWidth="1"/>
    <col min="4883" max="4883" width="11.7109375" style="1" customWidth="1"/>
    <col min="4884" max="4884" width="9.140625" style="1" customWidth="1"/>
    <col min="4885" max="4885" width="11.140625" style="1" customWidth="1"/>
    <col min="4886" max="4886" width="9.7109375" style="1" customWidth="1"/>
    <col min="4887" max="4887" width="6.140625" style="1" customWidth="1"/>
    <col min="4888" max="4888" width="9.140625" style="1" customWidth="1"/>
    <col min="4889" max="4889" width="11.5703125" style="1" customWidth="1"/>
    <col min="4890" max="4890" width="7.5703125" style="1" customWidth="1"/>
    <col min="4891" max="4892" width="9.140625" style="1" customWidth="1"/>
    <col min="4893" max="4893" width="12.42578125" style="1" customWidth="1"/>
    <col min="4894" max="4894" width="8.85546875" style="1" customWidth="1"/>
    <col min="4895" max="5118" width="9.140625" style="1"/>
    <col min="5119" max="5119" width="9.140625" style="1" customWidth="1"/>
    <col min="5120" max="5120" width="11.42578125" style="1" customWidth="1"/>
    <col min="5121" max="5121" width="7.28515625" style="1" customWidth="1"/>
    <col min="5122" max="5122" width="9.7109375" style="1" customWidth="1"/>
    <col min="5123" max="5123" width="9.140625" style="1" customWidth="1"/>
    <col min="5124" max="5124" width="12.28515625" style="1" customWidth="1"/>
    <col min="5125" max="5125" width="7.42578125" style="1" customWidth="1"/>
    <col min="5126" max="5126" width="8.85546875" style="1" customWidth="1"/>
    <col min="5127" max="5127" width="11.140625" style="1" customWidth="1"/>
    <col min="5128" max="5128" width="12.28515625" style="1" customWidth="1"/>
    <col min="5129" max="5129" width="7.42578125" style="1" customWidth="1"/>
    <col min="5130" max="5130" width="8.42578125" style="1" customWidth="1"/>
    <col min="5131" max="5131" width="10.85546875" style="1" customWidth="1"/>
    <col min="5132" max="5132" width="8.5703125" style="1" customWidth="1"/>
    <col min="5133" max="5133" width="13.5703125" style="1" customWidth="1"/>
    <col min="5134" max="5134" width="9.5703125" style="1" customWidth="1"/>
    <col min="5135" max="5135" width="7.42578125" style="1" customWidth="1"/>
    <col min="5136" max="5136" width="11.85546875" style="1" customWidth="1"/>
    <col min="5137" max="5137" width="12" style="1" customWidth="1"/>
    <col min="5138" max="5138" width="10.5703125" style="1" customWidth="1"/>
    <col min="5139" max="5139" width="11.7109375" style="1" customWidth="1"/>
    <col min="5140" max="5140" width="9.140625" style="1" customWidth="1"/>
    <col min="5141" max="5141" width="11.140625" style="1" customWidth="1"/>
    <col min="5142" max="5142" width="9.7109375" style="1" customWidth="1"/>
    <col min="5143" max="5143" width="6.140625" style="1" customWidth="1"/>
    <col min="5144" max="5144" width="9.140625" style="1" customWidth="1"/>
    <col min="5145" max="5145" width="11.5703125" style="1" customWidth="1"/>
    <col min="5146" max="5146" width="7.5703125" style="1" customWidth="1"/>
    <col min="5147" max="5148" width="9.140625" style="1" customWidth="1"/>
    <col min="5149" max="5149" width="12.42578125" style="1" customWidth="1"/>
    <col min="5150" max="5150" width="8.85546875" style="1" customWidth="1"/>
    <col min="5151" max="5374" width="9.140625" style="1"/>
    <col min="5375" max="5375" width="9.140625" style="1" customWidth="1"/>
    <col min="5376" max="5376" width="11.42578125" style="1" customWidth="1"/>
    <col min="5377" max="5377" width="7.28515625" style="1" customWidth="1"/>
    <col min="5378" max="5378" width="9.7109375" style="1" customWidth="1"/>
    <col min="5379" max="5379" width="9.140625" style="1" customWidth="1"/>
    <col min="5380" max="5380" width="12.28515625" style="1" customWidth="1"/>
    <col min="5381" max="5381" width="7.42578125" style="1" customWidth="1"/>
    <col min="5382" max="5382" width="8.85546875" style="1" customWidth="1"/>
    <col min="5383" max="5383" width="11.140625" style="1" customWidth="1"/>
    <col min="5384" max="5384" width="12.28515625" style="1" customWidth="1"/>
    <col min="5385" max="5385" width="7.42578125" style="1" customWidth="1"/>
    <col min="5386" max="5386" width="8.42578125" style="1" customWidth="1"/>
    <col min="5387" max="5387" width="10.85546875" style="1" customWidth="1"/>
    <col min="5388" max="5388" width="8.5703125" style="1" customWidth="1"/>
    <col min="5389" max="5389" width="13.5703125" style="1" customWidth="1"/>
    <col min="5390" max="5390" width="9.5703125" style="1" customWidth="1"/>
    <col min="5391" max="5391" width="7.42578125" style="1" customWidth="1"/>
    <col min="5392" max="5392" width="11.85546875" style="1" customWidth="1"/>
    <col min="5393" max="5393" width="12" style="1" customWidth="1"/>
    <col min="5394" max="5394" width="10.5703125" style="1" customWidth="1"/>
    <col min="5395" max="5395" width="11.7109375" style="1" customWidth="1"/>
    <col min="5396" max="5396" width="9.140625" style="1" customWidth="1"/>
    <col min="5397" max="5397" width="11.140625" style="1" customWidth="1"/>
    <col min="5398" max="5398" width="9.7109375" style="1" customWidth="1"/>
    <col min="5399" max="5399" width="6.140625" style="1" customWidth="1"/>
    <col min="5400" max="5400" width="9.140625" style="1" customWidth="1"/>
    <col min="5401" max="5401" width="11.5703125" style="1" customWidth="1"/>
    <col min="5402" max="5402" width="7.5703125" style="1" customWidth="1"/>
    <col min="5403" max="5404" width="9.140625" style="1" customWidth="1"/>
    <col min="5405" max="5405" width="12.42578125" style="1" customWidth="1"/>
    <col min="5406" max="5406" width="8.85546875" style="1" customWidth="1"/>
    <col min="5407" max="5630" width="9.140625" style="1"/>
    <col min="5631" max="5631" width="9.140625" style="1" customWidth="1"/>
    <col min="5632" max="5632" width="11.42578125" style="1" customWidth="1"/>
    <col min="5633" max="5633" width="7.28515625" style="1" customWidth="1"/>
    <col min="5634" max="5634" width="9.7109375" style="1" customWidth="1"/>
    <col min="5635" max="5635" width="9.140625" style="1" customWidth="1"/>
    <col min="5636" max="5636" width="12.28515625" style="1" customWidth="1"/>
    <col min="5637" max="5637" width="7.42578125" style="1" customWidth="1"/>
    <col min="5638" max="5638" width="8.85546875" style="1" customWidth="1"/>
    <col min="5639" max="5639" width="11.140625" style="1" customWidth="1"/>
    <col min="5640" max="5640" width="12.28515625" style="1" customWidth="1"/>
    <col min="5641" max="5641" width="7.42578125" style="1" customWidth="1"/>
    <col min="5642" max="5642" width="8.42578125" style="1" customWidth="1"/>
    <col min="5643" max="5643" width="10.85546875" style="1" customWidth="1"/>
    <col min="5644" max="5644" width="8.5703125" style="1" customWidth="1"/>
    <col min="5645" max="5645" width="13.5703125" style="1" customWidth="1"/>
    <col min="5646" max="5646" width="9.5703125" style="1" customWidth="1"/>
    <col min="5647" max="5647" width="7.42578125" style="1" customWidth="1"/>
    <col min="5648" max="5648" width="11.85546875" style="1" customWidth="1"/>
    <col min="5649" max="5649" width="12" style="1" customWidth="1"/>
    <col min="5650" max="5650" width="10.5703125" style="1" customWidth="1"/>
    <col min="5651" max="5651" width="11.7109375" style="1" customWidth="1"/>
    <col min="5652" max="5652" width="9.140625" style="1" customWidth="1"/>
    <col min="5653" max="5653" width="11.140625" style="1" customWidth="1"/>
    <col min="5654" max="5654" width="9.7109375" style="1" customWidth="1"/>
    <col min="5655" max="5655" width="6.140625" style="1" customWidth="1"/>
    <col min="5656" max="5656" width="9.140625" style="1" customWidth="1"/>
    <col min="5657" max="5657" width="11.5703125" style="1" customWidth="1"/>
    <col min="5658" max="5658" width="7.5703125" style="1" customWidth="1"/>
    <col min="5659" max="5660" width="9.140625" style="1" customWidth="1"/>
    <col min="5661" max="5661" width="12.42578125" style="1" customWidth="1"/>
    <col min="5662" max="5662" width="8.85546875" style="1" customWidth="1"/>
    <col min="5663" max="5886" width="9.140625" style="1"/>
    <col min="5887" max="5887" width="9.140625" style="1" customWidth="1"/>
    <col min="5888" max="5888" width="11.42578125" style="1" customWidth="1"/>
    <col min="5889" max="5889" width="7.28515625" style="1" customWidth="1"/>
    <col min="5890" max="5890" width="9.7109375" style="1" customWidth="1"/>
    <col min="5891" max="5891" width="9.140625" style="1" customWidth="1"/>
    <col min="5892" max="5892" width="12.28515625" style="1" customWidth="1"/>
    <col min="5893" max="5893" width="7.42578125" style="1" customWidth="1"/>
    <col min="5894" max="5894" width="8.85546875" style="1" customWidth="1"/>
    <col min="5895" max="5895" width="11.140625" style="1" customWidth="1"/>
    <col min="5896" max="5896" width="12.28515625" style="1" customWidth="1"/>
    <col min="5897" max="5897" width="7.42578125" style="1" customWidth="1"/>
    <col min="5898" max="5898" width="8.42578125" style="1" customWidth="1"/>
    <col min="5899" max="5899" width="10.85546875" style="1" customWidth="1"/>
    <col min="5900" max="5900" width="8.5703125" style="1" customWidth="1"/>
    <col min="5901" max="5901" width="13.5703125" style="1" customWidth="1"/>
    <col min="5902" max="5902" width="9.5703125" style="1" customWidth="1"/>
    <col min="5903" max="5903" width="7.42578125" style="1" customWidth="1"/>
    <col min="5904" max="5904" width="11.85546875" style="1" customWidth="1"/>
    <col min="5905" max="5905" width="12" style="1" customWidth="1"/>
    <col min="5906" max="5906" width="10.5703125" style="1" customWidth="1"/>
    <col min="5907" max="5907" width="11.7109375" style="1" customWidth="1"/>
    <col min="5908" max="5908" width="9.140625" style="1" customWidth="1"/>
    <col min="5909" max="5909" width="11.140625" style="1" customWidth="1"/>
    <col min="5910" max="5910" width="9.7109375" style="1" customWidth="1"/>
    <col min="5911" max="5911" width="6.140625" style="1" customWidth="1"/>
    <col min="5912" max="5912" width="9.140625" style="1" customWidth="1"/>
    <col min="5913" max="5913" width="11.5703125" style="1" customWidth="1"/>
    <col min="5914" max="5914" width="7.5703125" style="1" customWidth="1"/>
    <col min="5915" max="5916" width="9.140625" style="1" customWidth="1"/>
    <col min="5917" max="5917" width="12.42578125" style="1" customWidth="1"/>
    <col min="5918" max="5918" width="8.85546875" style="1" customWidth="1"/>
    <col min="5919" max="6142" width="9.140625" style="1"/>
    <col min="6143" max="6143" width="9.140625" style="1" customWidth="1"/>
    <col min="6144" max="6144" width="11.42578125" style="1" customWidth="1"/>
    <col min="6145" max="6145" width="7.28515625" style="1" customWidth="1"/>
    <col min="6146" max="6146" width="9.7109375" style="1" customWidth="1"/>
    <col min="6147" max="6147" width="9.140625" style="1" customWidth="1"/>
    <col min="6148" max="6148" width="12.28515625" style="1" customWidth="1"/>
    <col min="6149" max="6149" width="7.42578125" style="1" customWidth="1"/>
    <col min="6150" max="6150" width="8.85546875" style="1" customWidth="1"/>
    <col min="6151" max="6151" width="11.140625" style="1" customWidth="1"/>
    <col min="6152" max="6152" width="12.28515625" style="1" customWidth="1"/>
    <col min="6153" max="6153" width="7.42578125" style="1" customWidth="1"/>
    <col min="6154" max="6154" width="8.42578125" style="1" customWidth="1"/>
    <col min="6155" max="6155" width="10.85546875" style="1" customWidth="1"/>
    <col min="6156" max="6156" width="8.5703125" style="1" customWidth="1"/>
    <col min="6157" max="6157" width="13.5703125" style="1" customWidth="1"/>
    <col min="6158" max="6158" width="9.5703125" style="1" customWidth="1"/>
    <col min="6159" max="6159" width="7.42578125" style="1" customWidth="1"/>
    <col min="6160" max="6160" width="11.85546875" style="1" customWidth="1"/>
    <col min="6161" max="6161" width="12" style="1" customWidth="1"/>
    <col min="6162" max="6162" width="10.5703125" style="1" customWidth="1"/>
    <col min="6163" max="6163" width="11.7109375" style="1" customWidth="1"/>
    <col min="6164" max="6164" width="9.140625" style="1" customWidth="1"/>
    <col min="6165" max="6165" width="11.140625" style="1" customWidth="1"/>
    <col min="6166" max="6166" width="9.7109375" style="1" customWidth="1"/>
    <col min="6167" max="6167" width="6.140625" style="1" customWidth="1"/>
    <col min="6168" max="6168" width="9.140625" style="1" customWidth="1"/>
    <col min="6169" max="6169" width="11.5703125" style="1" customWidth="1"/>
    <col min="6170" max="6170" width="7.5703125" style="1" customWidth="1"/>
    <col min="6171" max="6172" width="9.140625" style="1" customWidth="1"/>
    <col min="6173" max="6173" width="12.42578125" style="1" customWidth="1"/>
    <col min="6174" max="6174" width="8.85546875" style="1" customWidth="1"/>
    <col min="6175" max="6398" width="9.140625" style="1"/>
    <col min="6399" max="6399" width="9.140625" style="1" customWidth="1"/>
    <col min="6400" max="6400" width="11.42578125" style="1" customWidth="1"/>
    <col min="6401" max="6401" width="7.28515625" style="1" customWidth="1"/>
    <col min="6402" max="6402" width="9.7109375" style="1" customWidth="1"/>
    <col min="6403" max="6403" width="9.140625" style="1" customWidth="1"/>
    <col min="6404" max="6404" width="12.28515625" style="1" customWidth="1"/>
    <col min="6405" max="6405" width="7.42578125" style="1" customWidth="1"/>
    <col min="6406" max="6406" width="8.85546875" style="1" customWidth="1"/>
    <col min="6407" max="6407" width="11.140625" style="1" customWidth="1"/>
    <col min="6408" max="6408" width="12.28515625" style="1" customWidth="1"/>
    <col min="6409" max="6409" width="7.42578125" style="1" customWidth="1"/>
    <col min="6410" max="6410" width="8.42578125" style="1" customWidth="1"/>
    <col min="6411" max="6411" width="10.85546875" style="1" customWidth="1"/>
    <col min="6412" max="6412" width="8.5703125" style="1" customWidth="1"/>
    <col min="6413" max="6413" width="13.5703125" style="1" customWidth="1"/>
    <col min="6414" max="6414" width="9.5703125" style="1" customWidth="1"/>
    <col min="6415" max="6415" width="7.42578125" style="1" customWidth="1"/>
    <col min="6416" max="6416" width="11.85546875" style="1" customWidth="1"/>
    <col min="6417" max="6417" width="12" style="1" customWidth="1"/>
    <col min="6418" max="6418" width="10.5703125" style="1" customWidth="1"/>
    <col min="6419" max="6419" width="11.7109375" style="1" customWidth="1"/>
    <col min="6420" max="6420" width="9.140625" style="1" customWidth="1"/>
    <col min="6421" max="6421" width="11.140625" style="1" customWidth="1"/>
    <col min="6422" max="6422" width="9.7109375" style="1" customWidth="1"/>
    <col min="6423" max="6423" width="6.140625" style="1" customWidth="1"/>
    <col min="6424" max="6424" width="9.140625" style="1" customWidth="1"/>
    <col min="6425" max="6425" width="11.5703125" style="1" customWidth="1"/>
    <col min="6426" max="6426" width="7.5703125" style="1" customWidth="1"/>
    <col min="6427" max="6428" width="9.140625" style="1" customWidth="1"/>
    <col min="6429" max="6429" width="12.42578125" style="1" customWidth="1"/>
    <col min="6430" max="6430" width="8.85546875" style="1" customWidth="1"/>
    <col min="6431" max="6654" width="9.140625" style="1"/>
    <col min="6655" max="6655" width="9.140625" style="1" customWidth="1"/>
    <col min="6656" max="6656" width="11.42578125" style="1" customWidth="1"/>
    <col min="6657" max="6657" width="7.28515625" style="1" customWidth="1"/>
    <col min="6658" max="6658" width="9.7109375" style="1" customWidth="1"/>
    <col min="6659" max="6659" width="9.140625" style="1" customWidth="1"/>
    <col min="6660" max="6660" width="12.28515625" style="1" customWidth="1"/>
    <col min="6661" max="6661" width="7.42578125" style="1" customWidth="1"/>
    <col min="6662" max="6662" width="8.85546875" style="1" customWidth="1"/>
    <col min="6663" max="6663" width="11.140625" style="1" customWidth="1"/>
    <col min="6664" max="6664" width="12.28515625" style="1" customWidth="1"/>
    <col min="6665" max="6665" width="7.42578125" style="1" customWidth="1"/>
    <col min="6666" max="6666" width="8.42578125" style="1" customWidth="1"/>
    <col min="6667" max="6667" width="10.85546875" style="1" customWidth="1"/>
    <col min="6668" max="6668" width="8.5703125" style="1" customWidth="1"/>
    <col min="6669" max="6669" width="13.5703125" style="1" customWidth="1"/>
    <col min="6670" max="6670" width="9.5703125" style="1" customWidth="1"/>
    <col min="6671" max="6671" width="7.42578125" style="1" customWidth="1"/>
    <col min="6672" max="6672" width="11.85546875" style="1" customWidth="1"/>
    <col min="6673" max="6673" width="12" style="1" customWidth="1"/>
    <col min="6674" max="6674" width="10.5703125" style="1" customWidth="1"/>
    <col min="6675" max="6675" width="11.7109375" style="1" customWidth="1"/>
    <col min="6676" max="6676" width="9.140625" style="1" customWidth="1"/>
    <col min="6677" max="6677" width="11.140625" style="1" customWidth="1"/>
    <col min="6678" max="6678" width="9.7109375" style="1" customWidth="1"/>
    <col min="6679" max="6679" width="6.140625" style="1" customWidth="1"/>
    <col min="6680" max="6680" width="9.140625" style="1" customWidth="1"/>
    <col min="6681" max="6681" width="11.5703125" style="1" customWidth="1"/>
    <col min="6682" max="6682" width="7.5703125" style="1" customWidth="1"/>
    <col min="6683" max="6684" width="9.140625" style="1" customWidth="1"/>
    <col min="6685" max="6685" width="12.42578125" style="1" customWidth="1"/>
    <col min="6686" max="6686" width="8.85546875" style="1" customWidth="1"/>
    <col min="6687" max="6910" width="9.140625" style="1"/>
    <col min="6911" max="6911" width="9.140625" style="1" customWidth="1"/>
    <col min="6912" max="6912" width="11.42578125" style="1" customWidth="1"/>
    <col min="6913" max="6913" width="7.28515625" style="1" customWidth="1"/>
    <col min="6914" max="6914" width="9.7109375" style="1" customWidth="1"/>
    <col min="6915" max="6915" width="9.140625" style="1" customWidth="1"/>
    <col min="6916" max="6916" width="12.28515625" style="1" customWidth="1"/>
    <col min="6917" max="6917" width="7.42578125" style="1" customWidth="1"/>
    <col min="6918" max="6918" width="8.85546875" style="1" customWidth="1"/>
    <col min="6919" max="6919" width="11.140625" style="1" customWidth="1"/>
    <col min="6920" max="6920" width="12.28515625" style="1" customWidth="1"/>
    <col min="6921" max="6921" width="7.42578125" style="1" customWidth="1"/>
    <col min="6922" max="6922" width="8.42578125" style="1" customWidth="1"/>
    <col min="6923" max="6923" width="10.85546875" style="1" customWidth="1"/>
    <col min="6924" max="6924" width="8.5703125" style="1" customWidth="1"/>
    <col min="6925" max="6925" width="13.5703125" style="1" customWidth="1"/>
    <col min="6926" max="6926" width="9.5703125" style="1" customWidth="1"/>
    <col min="6927" max="6927" width="7.42578125" style="1" customWidth="1"/>
    <col min="6928" max="6928" width="11.85546875" style="1" customWidth="1"/>
    <col min="6929" max="6929" width="12" style="1" customWidth="1"/>
    <col min="6930" max="6930" width="10.5703125" style="1" customWidth="1"/>
    <col min="6931" max="6931" width="11.7109375" style="1" customWidth="1"/>
    <col min="6932" max="6932" width="9.140625" style="1" customWidth="1"/>
    <col min="6933" max="6933" width="11.140625" style="1" customWidth="1"/>
    <col min="6934" max="6934" width="9.7109375" style="1" customWidth="1"/>
    <col min="6935" max="6935" width="6.140625" style="1" customWidth="1"/>
    <col min="6936" max="6936" width="9.140625" style="1" customWidth="1"/>
    <col min="6937" max="6937" width="11.5703125" style="1" customWidth="1"/>
    <col min="6938" max="6938" width="7.5703125" style="1" customWidth="1"/>
    <col min="6939" max="6940" width="9.140625" style="1" customWidth="1"/>
    <col min="6941" max="6941" width="12.42578125" style="1" customWidth="1"/>
    <col min="6942" max="6942" width="8.85546875" style="1" customWidth="1"/>
    <col min="6943" max="7166" width="9.140625" style="1"/>
    <col min="7167" max="7167" width="9.140625" style="1" customWidth="1"/>
    <col min="7168" max="7168" width="11.42578125" style="1" customWidth="1"/>
    <col min="7169" max="7169" width="7.28515625" style="1" customWidth="1"/>
    <col min="7170" max="7170" width="9.7109375" style="1" customWidth="1"/>
    <col min="7171" max="7171" width="9.140625" style="1" customWidth="1"/>
    <col min="7172" max="7172" width="12.28515625" style="1" customWidth="1"/>
    <col min="7173" max="7173" width="7.42578125" style="1" customWidth="1"/>
    <col min="7174" max="7174" width="8.85546875" style="1" customWidth="1"/>
    <col min="7175" max="7175" width="11.140625" style="1" customWidth="1"/>
    <col min="7176" max="7176" width="12.28515625" style="1" customWidth="1"/>
    <col min="7177" max="7177" width="7.42578125" style="1" customWidth="1"/>
    <col min="7178" max="7178" width="8.42578125" style="1" customWidth="1"/>
    <col min="7179" max="7179" width="10.85546875" style="1" customWidth="1"/>
    <col min="7180" max="7180" width="8.5703125" style="1" customWidth="1"/>
    <col min="7181" max="7181" width="13.5703125" style="1" customWidth="1"/>
    <col min="7182" max="7182" width="9.5703125" style="1" customWidth="1"/>
    <col min="7183" max="7183" width="7.42578125" style="1" customWidth="1"/>
    <col min="7184" max="7184" width="11.85546875" style="1" customWidth="1"/>
    <col min="7185" max="7185" width="12" style="1" customWidth="1"/>
    <col min="7186" max="7186" width="10.5703125" style="1" customWidth="1"/>
    <col min="7187" max="7187" width="11.7109375" style="1" customWidth="1"/>
    <col min="7188" max="7188" width="9.140625" style="1" customWidth="1"/>
    <col min="7189" max="7189" width="11.140625" style="1" customWidth="1"/>
    <col min="7190" max="7190" width="9.7109375" style="1" customWidth="1"/>
    <col min="7191" max="7191" width="6.140625" style="1" customWidth="1"/>
    <col min="7192" max="7192" width="9.140625" style="1" customWidth="1"/>
    <col min="7193" max="7193" width="11.5703125" style="1" customWidth="1"/>
    <col min="7194" max="7194" width="7.5703125" style="1" customWidth="1"/>
    <col min="7195" max="7196" width="9.140625" style="1" customWidth="1"/>
    <col min="7197" max="7197" width="12.42578125" style="1" customWidth="1"/>
    <col min="7198" max="7198" width="8.85546875" style="1" customWidth="1"/>
    <col min="7199" max="7422" width="9.140625" style="1"/>
    <col min="7423" max="7423" width="9.140625" style="1" customWidth="1"/>
    <col min="7424" max="7424" width="11.42578125" style="1" customWidth="1"/>
    <col min="7425" max="7425" width="7.28515625" style="1" customWidth="1"/>
    <col min="7426" max="7426" width="9.7109375" style="1" customWidth="1"/>
    <col min="7427" max="7427" width="9.140625" style="1" customWidth="1"/>
    <col min="7428" max="7428" width="12.28515625" style="1" customWidth="1"/>
    <col min="7429" max="7429" width="7.42578125" style="1" customWidth="1"/>
    <col min="7430" max="7430" width="8.85546875" style="1" customWidth="1"/>
    <col min="7431" max="7431" width="11.140625" style="1" customWidth="1"/>
    <col min="7432" max="7432" width="12.28515625" style="1" customWidth="1"/>
    <col min="7433" max="7433" width="7.42578125" style="1" customWidth="1"/>
    <col min="7434" max="7434" width="8.42578125" style="1" customWidth="1"/>
    <col min="7435" max="7435" width="10.85546875" style="1" customWidth="1"/>
    <col min="7436" max="7436" width="8.5703125" style="1" customWidth="1"/>
    <col min="7437" max="7437" width="13.5703125" style="1" customWidth="1"/>
    <col min="7438" max="7438" width="9.5703125" style="1" customWidth="1"/>
    <col min="7439" max="7439" width="7.42578125" style="1" customWidth="1"/>
    <col min="7440" max="7440" width="11.85546875" style="1" customWidth="1"/>
    <col min="7441" max="7441" width="12" style="1" customWidth="1"/>
    <col min="7442" max="7442" width="10.5703125" style="1" customWidth="1"/>
    <col min="7443" max="7443" width="11.7109375" style="1" customWidth="1"/>
    <col min="7444" max="7444" width="9.140625" style="1" customWidth="1"/>
    <col min="7445" max="7445" width="11.140625" style="1" customWidth="1"/>
    <col min="7446" max="7446" width="9.7109375" style="1" customWidth="1"/>
    <col min="7447" max="7447" width="6.140625" style="1" customWidth="1"/>
    <col min="7448" max="7448" width="9.140625" style="1" customWidth="1"/>
    <col min="7449" max="7449" width="11.5703125" style="1" customWidth="1"/>
    <col min="7450" max="7450" width="7.5703125" style="1" customWidth="1"/>
    <col min="7451" max="7452" width="9.140625" style="1" customWidth="1"/>
    <col min="7453" max="7453" width="12.42578125" style="1" customWidth="1"/>
    <col min="7454" max="7454" width="8.85546875" style="1" customWidth="1"/>
    <col min="7455" max="7678" width="9.140625" style="1"/>
    <col min="7679" max="7679" width="9.140625" style="1" customWidth="1"/>
    <col min="7680" max="7680" width="11.42578125" style="1" customWidth="1"/>
    <col min="7681" max="7681" width="7.28515625" style="1" customWidth="1"/>
    <col min="7682" max="7682" width="9.7109375" style="1" customWidth="1"/>
    <col min="7683" max="7683" width="9.140625" style="1" customWidth="1"/>
    <col min="7684" max="7684" width="12.28515625" style="1" customWidth="1"/>
    <col min="7685" max="7685" width="7.42578125" style="1" customWidth="1"/>
    <col min="7686" max="7686" width="8.85546875" style="1" customWidth="1"/>
    <col min="7687" max="7687" width="11.140625" style="1" customWidth="1"/>
    <col min="7688" max="7688" width="12.28515625" style="1" customWidth="1"/>
    <col min="7689" max="7689" width="7.42578125" style="1" customWidth="1"/>
    <col min="7690" max="7690" width="8.42578125" style="1" customWidth="1"/>
    <col min="7691" max="7691" width="10.85546875" style="1" customWidth="1"/>
    <col min="7692" max="7692" width="8.5703125" style="1" customWidth="1"/>
    <col min="7693" max="7693" width="13.5703125" style="1" customWidth="1"/>
    <col min="7694" max="7694" width="9.5703125" style="1" customWidth="1"/>
    <col min="7695" max="7695" width="7.42578125" style="1" customWidth="1"/>
    <col min="7696" max="7696" width="11.85546875" style="1" customWidth="1"/>
    <col min="7697" max="7697" width="12" style="1" customWidth="1"/>
    <col min="7698" max="7698" width="10.5703125" style="1" customWidth="1"/>
    <col min="7699" max="7699" width="11.7109375" style="1" customWidth="1"/>
    <col min="7700" max="7700" width="9.140625" style="1" customWidth="1"/>
    <col min="7701" max="7701" width="11.140625" style="1" customWidth="1"/>
    <col min="7702" max="7702" width="9.7109375" style="1" customWidth="1"/>
    <col min="7703" max="7703" width="6.140625" style="1" customWidth="1"/>
    <col min="7704" max="7704" width="9.140625" style="1" customWidth="1"/>
    <col min="7705" max="7705" width="11.5703125" style="1" customWidth="1"/>
    <col min="7706" max="7706" width="7.5703125" style="1" customWidth="1"/>
    <col min="7707" max="7708" width="9.140625" style="1" customWidth="1"/>
    <col min="7709" max="7709" width="12.42578125" style="1" customWidth="1"/>
    <col min="7710" max="7710" width="8.85546875" style="1" customWidth="1"/>
    <col min="7711" max="7934" width="9.140625" style="1"/>
    <col min="7935" max="7935" width="9.140625" style="1" customWidth="1"/>
    <col min="7936" max="7936" width="11.42578125" style="1" customWidth="1"/>
    <col min="7937" max="7937" width="7.28515625" style="1" customWidth="1"/>
    <col min="7938" max="7938" width="9.7109375" style="1" customWidth="1"/>
    <col min="7939" max="7939" width="9.140625" style="1" customWidth="1"/>
    <col min="7940" max="7940" width="12.28515625" style="1" customWidth="1"/>
    <col min="7941" max="7941" width="7.42578125" style="1" customWidth="1"/>
    <col min="7942" max="7942" width="8.85546875" style="1" customWidth="1"/>
    <col min="7943" max="7943" width="11.140625" style="1" customWidth="1"/>
    <col min="7944" max="7944" width="12.28515625" style="1" customWidth="1"/>
    <col min="7945" max="7945" width="7.42578125" style="1" customWidth="1"/>
    <col min="7946" max="7946" width="8.42578125" style="1" customWidth="1"/>
    <col min="7947" max="7947" width="10.85546875" style="1" customWidth="1"/>
    <col min="7948" max="7948" width="8.5703125" style="1" customWidth="1"/>
    <col min="7949" max="7949" width="13.5703125" style="1" customWidth="1"/>
    <col min="7950" max="7950" width="9.5703125" style="1" customWidth="1"/>
    <col min="7951" max="7951" width="7.42578125" style="1" customWidth="1"/>
    <col min="7952" max="7952" width="11.85546875" style="1" customWidth="1"/>
    <col min="7953" max="7953" width="12" style="1" customWidth="1"/>
    <col min="7954" max="7954" width="10.5703125" style="1" customWidth="1"/>
    <col min="7955" max="7955" width="11.7109375" style="1" customWidth="1"/>
    <col min="7956" max="7956" width="9.140625" style="1" customWidth="1"/>
    <col min="7957" max="7957" width="11.140625" style="1" customWidth="1"/>
    <col min="7958" max="7958" width="9.7109375" style="1" customWidth="1"/>
    <col min="7959" max="7959" width="6.140625" style="1" customWidth="1"/>
    <col min="7960" max="7960" width="9.140625" style="1" customWidth="1"/>
    <col min="7961" max="7961" width="11.5703125" style="1" customWidth="1"/>
    <col min="7962" max="7962" width="7.5703125" style="1" customWidth="1"/>
    <col min="7963" max="7964" width="9.140625" style="1" customWidth="1"/>
    <col min="7965" max="7965" width="12.42578125" style="1" customWidth="1"/>
    <col min="7966" max="7966" width="8.85546875" style="1" customWidth="1"/>
    <col min="7967" max="8190" width="9.140625" style="1"/>
    <col min="8191" max="8191" width="9.140625" style="1" customWidth="1"/>
    <col min="8192" max="8192" width="11.42578125" style="1" customWidth="1"/>
    <col min="8193" max="8193" width="7.28515625" style="1" customWidth="1"/>
    <col min="8194" max="8194" width="9.7109375" style="1" customWidth="1"/>
    <col min="8195" max="8195" width="9.140625" style="1" customWidth="1"/>
    <col min="8196" max="8196" width="12.28515625" style="1" customWidth="1"/>
    <col min="8197" max="8197" width="7.42578125" style="1" customWidth="1"/>
    <col min="8198" max="8198" width="8.85546875" style="1" customWidth="1"/>
    <col min="8199" max="8199" width="11.140625" style="1" customWidth="1"/>
    <col min="8200" max="8200" width="12.28515625" style="1" customWidth="1"/>
    <col min="8201" max="8201" width="7.42578125" style="1" customWidth="1"/>
    <col min="8202" max="8202" width="8.42578125" style="1" customWidth="1"/>
    <col min="8203" max="8203" width="10.85546875" style="1" customWidth="1"/>
    <col min="8204" max="8204" width="8.5703125" style="1" customWidth="1"/>
    <col min="8205" max="8205" width="13.5703125" style="1" customWidth="1"/>
    <col min="8206" max="8206" width="9.5703125" style="1" customWidth="1"/>
    <col min="8207" max="8207" width="7.42578125" style="1" customWidth="1"/>
    <col min="8208" max="8208" width="11.85546875" style="1" customWidth="1"/>
    <col min="8209" max="8209" width="12" style="1" customWidth="1"/>
    <col min="8210" max="8210" width="10.5703125" style="1" customWidth="1"/>
    <col min="8211" max="8211" width="11.7109375" style="1" customWidth="1"/>
    <col min="8212" max="8212" width="9.140625" style="1" customWidth="1"/>
    <col min="8213" max="8213" width="11.140625" style="1" customWidth="1"/>
    <col min="8214" max="8214" width="9.7109375" style="1" customWidth="1"/>
    <col min="8215" max="8215" width="6.140625" style="1" customWidth="1"/>
    <col min="8216" max="8216" width="9.140625" style="1" customWidth="1"/>
    <col min="8217" max="8217" width="11.5703125" style="1" customWidth="1"/>
    <col min="8218" max="8218" width="7.5703125" style="1" customWidth="1"/>
    <col min="8219" max="8220" width="9.140625" style="1" customWidth="1"/>
    <col min="8221" max="8221" width="12.42578125" style="1" customWidth="1"/>
    <col min="8222" max="8222" width="8.85546875" style="1" customWidth="1"/>
    <col min="8223" max="8446" width="9.140625" style="1"/>
    <col min="8447" max="8447" width="9.140625" style="1" customWidth="1"/>
    <col min="8448" max="8448" width="11.42578125" style="1" customWidth="1"/>
    <col min="8449" max="8449" width="7.28515625" style="1" customWidth="1"/>
    <col min="8450" max="8450" width="9.7109375" style="1" customWidth="1"/>
    <col min="8451" max="8451" width="9.140625" style="1" customWidth="1"/>
    <col min="8452" max="8452" width="12.28515625" style="1" customWidth="1"/>
    <col min="8453" max="8453" width="7.42578125" style="1" customWidth="1"/>
    <col min="8454" max="8454" width="8.85546875" style="1" customWidth="1"/>
    <col min="8455" max="8455" width="11.140625" style="1" customWidth="1"/>
    <col min="8456" max="8456" width="12.28515625" style="1" customWidth="1"/>
    <col min="8457" max="8457" width="7.42578125" style="1" customWidth="1"/>
    <col min="8458" max="8458" width="8.42578125" style="1" customWidth="1"/>
    <col min="8459" max="8459" width="10.85546875" style="1" customWidth="1"/>
    <col min="8460" max="8460" width="8.5703125" style="1" customWidth="1"/>
    <col min="8461" max="8461" width="13.5703125" style="1" customWidth="1"/>
    <col min="8462" max="8462" width="9.5703125" style="1" customWidth="1"/>
    <col min="8463" max="8463" width="7.42578125" style="1" customWidth="1"/>
    <col min="8464" max="8464" width="11.85546875" style="1" customWidth="1"/>
    <col min="8465" max="8465" width="12" style="1" customWidth="1"/>
    <col min="8466" max="8466" width="10.5703125" style="1" customWidth="1"/>
    <col min="8467" max="8467" width="11.7109375" style="1" customWidth="1"/>
    <col min="8468" max="8468" width="9.140625" style="1" customWidth="1"/>
    <col min="8469" max="8469" width="11.140625" style="1" customWidth="1"/>
    <col min="8470" max="8470" width="9.7109375" style="1" customWidth="1"/>
    <col min="8471" max="8471" width="6.140625" style="1" customWidth="1"/>
    <col min="8472" max="8472" width="9.140625" style="1" customWidth="1"/>
    <col min="8473" max="8473" width="11.5703125" style="1" customWidth="1"/>
    <col min="8474" max="8474" width="7.5703125" style="1" customWidth="1"/>
    <col min="8475" max="8476" width="9.140625" style="1" customWidth="1"/>
    <col min="8477" max="8477" width="12.42578125" style="1" customWidth="1"/>
    <col min="8478" max="8478" width="8.85546875" style="1" customWidth="1"/>
    <col min="8479" max="8702" width="9.140625" style="1"/>
    <col min="8703" max="8703" width="9.140625" style="1" customWidth="1"/>
    <col min="8704" max="8704" width="11.42578125" style="1" customWidth="1"/>
    <col min="8705" max="8705" width="7.28515625" style="1" customWidth="1"/>
    <col min="8706" max="8706" width="9.7109375" style="1" customWidth="1"/>
    <col min="8707" max="8707" width="9.140625" style="1" customWidth="1"/>
    <col min="8708" max="8708" width="12.28515625" style="1" customWidth="1"/>
    <col min="8709" max="8709" width="7.42578125" style="1" customWidth="1"/>
    <col min="8710" max="8710" width="8.85546875" style="1" customWidth="1"/>
    <col min="8711" max="8711" width="11.140625" style="1" customWidth="1"/>
    <col min="8712" max="8712" width="12.28515625" style="1" customWidth="1"/>
    <col min="8713" max="8713" width="7.42578125" style="1" customWidth="1"/>
    <col min="8714" max="8714" width="8.42578125" style="1" customWidth="1"/>
    <col min="8715" max="8715" width="10.85546875" style="1" customWidth="1"/>
    <col min="8716" max="8716" width="8.5703125" style="1" customWidth="1"/>
    <col min="8717" max="8717" width="13.5703125" style="1" customWidth="1"/>
    <col min="8718" max="8718" width="9.5703125" style="1" customWidth="1"/>
    <col min="8719" max="8719" width="7.42578125" style="1" customWidth="1"/>
    <col min="8720" max="8720" width="11.85546875" style="1" customWidth="1"/>
    <col min="8721" max="8721" width="12" style="1" customWidth="1"/>
    <col min="8722" max="8722" width="10.5703125" style="1" customWidth="1"/>
    <col min="8723" max="8723" width="11.7109375" style="1" customWidth="1"/>
    <col min="8724" max="8724" width="9.140625" style="1" customWidth="1"/>
    <col min="8725" max="8725" width="11.140625" style="1" customWidth="1"/>
    <col min="8726" max="8726" width="9.7109375" style="1" customWidth="1"/>
    <col min="8727" max="8727" width="6.140625" style="1" customWidth="1"/>
    <col min="8728" max="8728" width="9.140625" style="1" customWidth="1"/>
    <col min="8729" max="8729" width="11.5703125" style="1" customWidth="1"/>
    <col min="8730" max="8730" width="7.5703125" style="1" customWidth="1"/>
    <col min="8731" max="8732" width="9.140625" style="1" customWidth="1"/>
    <col min="8733" max="8733" width="12.42578125" style="1" customWidth="1"/>
    <col min="8734" max="8734" width="8.85546875" style="1" customWidth="1"/>
    <col min="8735" max="8958" width="9.140625" style="1"/>
    <col min="8959" max="8959" width="9.140625" style="1" customWidth="1"/>
    <col min="8960" max="8960" width="11.42578125" style="1" customWidth="1"/>
    <col min="8961" max="8961" width="7.28515625" style="1" customWidth="1"/>
    <col min="8962" max="8962" width="9.7109375" style="1" customWidth="1"/>
    <col min="8963" max="8963" width="9.140625" style="1" customWidth="1"/>
    <col min="8964" max="8964" width="12.28515625" style="1" customWidth="1"/>
    <col min="8965" max="8965" width="7.42578125" style="1" customWidth="1"/>
    <col min="8966" max="8966" width="8.85546875" style="1" customWidth="1"/>
    <col min="8967" max="8967" width="11.140625" style="1" customWidth="1"/>
    <col min="8968" max="8968" width="12.28515625" style="1" customWidth="1"/>
    <col min="8969" max="8969" width="7.42578125" style="1" customWidth="1"/>
    <col min="8970" max="8970" width="8.42578125" style="1" customWidth="1"/>
    <col min="8971" max="8971" width="10.85546875" style="1" customWidth="1"/>
    <col min="8972" max="8972" width="8.5703125" style="1" customWidth="1"/>
    <col min="8973" max="8973" width="13.5703125" style="1" customWidth="1"/>
    <col min="8974" max="8974" width="9.5703125" style="1" customWidth="1"/>
    <col min="8975" max="8975" width="7.42578125" style="1" customWidth="1"/>
    <col min="8976" max="8976" width="11.85546875" style="1" customWidth="1"/>
    <col min="8977" max="8977" width="12" style="1" customWidth="1"/>
    <col min="8978" max="8978" width="10.5703125" style="1" customWidth="1"/>
    <col min="8979" max="8979" width="11.7109375" style="1" customWidth="1"/>
    <col min="8980" max="8980" width="9.140625" style="1" customWidth="1"/>
    <col min="8981" max="8981" width="11.140625" style="1" customWidth="1"/>
    <col min="8982" max="8982" width="9.7109375" style="1" customWidth="1"/>
    <col min="8983" max="8983" width="6.140625" style="1" customWidth="1"/>
    <col min="8984" max="8984" width="9.140625" style="1" customWidth="1"/>
    <col min="8985" max="8985" width="11.5703125" style="1" customWidth="1"/>
    <col min="8986" max="8986" width="7.5703125" style="1" customWidth="1"/>
    <col min="8987" max="8988" width="9.140625" style="1" customWidth="1"/>
    <col min="8989" max="8989" width="12.42578125" style="1" customWidth="1"/>
    <col min="8990" max="8990" width="8.85546875" style="1" customWidth="1"/>
    <col min="8991" max="9214" width="9.140625" style="1"/>
    <col min="9215" max="9215" width="9.140625" style="1" customWidth="1"/>
    <col min="9216" max="9216" width="11.42578125" style="1" customWidth="1"/>
    <col min="9217" max="9217" width="7.28515625" style="1" customWidth="1"/>
    <col min="9218" max="9218" width="9.7109375" style="1" customWidth="1"/>
    <col min="9219" max="9219" width="9.140625" style="1" customWidth="1"/>
    <col min="9220" max="9220" width="12.28515625" style="1" customWidth="1"/>
    <col min="9221" max="9221" width="7.42578125" style="1" customWidth="1"/>
    <col min="9222" max="9222" width="8.85546875" style="1" customWidth="1"/>
    <col min="9223" max="9223" width="11.140625" style="1" customWidth="1"/>
    <col min="9224" max="9224" width="12.28515625" style="1" customWidth="1"/>
    <col min="9225" max="9225" width="7.42578125" style="1" customWidth="1"/>
    <col min="9226" max="9226" width="8.42578125" style="1" customWidth="1"/>
    <col min="9227" max="9227" width="10.85546875" style="1" customWidth="1"/>
    <col min="9228" max="9228" width="8.5703125" style="1" customWidth="1"/>
    <col min="9229" max="9229" width="13.5703125" style="1" customWidth="1"/>
    <col min="9230" max="9230" width="9.5703125" style="1" customWidth="1"/>
    <col min="9231" max="9231" width="7.42578125" style="1" customWidth="1"/>
    <col min="9232" max="9232" width="11.85546875" style="1" customWidth="1"/>
    <col min="9233" max="9233" width="12" style="1" customWidth="1"/>
    <col min="9234" max="9234" width="10.5703125" style="1" customWidth="1"/>
    <col min="9235" max="9235" width="11.7109375" style="1" customWidth="1"/>
    <col min="9236" max="9236" width="9.140625" style="1" customWidth="1"/>
    <col min="9237" max="9237" width="11.140625" style="1" customWidth="1"/>
    <col min="9238" max="9238" width="9.7109375" style="1" customWidth="1"/>
    <col min="9239" max="9239" width="6.140625" style="1" customWidth="1"/>
    <col min="9240" max="9240" width="9.140625" style="1" customWidth="1"/>
    <col min="9241" max="9241" width="11.5703125" style="1" customWidth="1"/>
    <col min="9242" max="9242" width="7.5703125" style="1" customWidth="1"/>
    <col min="9243" max="9244" width="9.140625" style="1" customWidth="1"/>
    <col min="9245" max="9245" width="12.42578125" style="1" customWidth="1"/>
    <col min="9246" max="9246" width="8.85546875" style="1" customWidth="1"/>
    <col min="9247" max="9470" width="9.140625" style="1"/>
    <col min="9471" max="9471" width="9.140625" style="1" customWidth="1"/>
    <col min="9472" max="9472" width="11.42578125" style="1" customWidth="1"/>
    <col min="9473" max="9473" width="7.28515625" style="1" customWidth="1"/>
    <col min="9474" max="9474" width="9.7109375" style="1" customWidth="1"/>
    <col min="9475" max="9475" width="9.140625" style="1" customWidth="1"/>
    <col min="9476" max="9476" width="12.28515625" style="1" customWidth="1"/>
    <col min="9477" max="9477" width="7.42578125" style="1" customWidth="1"/>
    <col min="9478" max="9478" width="8.85546875" style="1" customWidth="1"/>
    <col min="9479" max="9479" width="11.140625" style="1" customWidth="1"/>
    <col min="9480" max="9480" width="12.28515625" style="1" customWidth="1"/>
    <col min="9481" max="9481" width="7.42578125" style="1" customWidth="1"/>
    <col min="9482" max="9482" width="8.42578125" style="1" customWidth="1"/>
    <col min="9483" max="9483" width="10.85546875" style="1" customWidth="1"/>
    <col min="9484" max="9484" width="8.5703125" style="1" customWidth="1"/>
    <col min="9485" max="9485" width="13.5703125" style="1" customWidth="1"/>
    <col min="9486" max="9486" width="9.5703125" style="1" customWidth="1"/>
    <col min="9487" max="9487" width="7.42578125" style="1" customWidth="1"/>
    <col min="9488" max="9488" width="11.85546875" style="1" customWidth="1"/>
    <col min="9489" max="9489" width="12" style="1" customWidth="1"/>
    <col min="9490" max="9490" width="10.5703125" style="1" customWidth="1"/>
    <col min="9491" max="9491" width="11.7109375" style="1" customWidth="1"/>
    <col min="9492" max="9492" width="9.140625" style="1" customWidth="1"/>
    <col min="9493" max="9493" width="11.140625" style="1" customWidth="1"/>
    <col min="9494" max="9494" width="9.7109375" style="1" customWidth="1"/>
    <col min="9495" max="9495" width="6.140625" style="1" customWidth="1"/>
    <col min="9496" max="9496" width="9.140625" style="1" customWidth="1"/>
    <col min="9497" max="9497" width="11.5703125" style="1" customWidth="1"/>
    <col min="9498" max="9498" width="7.5703125" style="1" customWidth="1"/>
    <col min="9499" max="9500" width="9.140625" style="1" customWidth="1"/>
    <col min="9501" max="9501" width="12.42578125" style="1" customWidth="1"/>
    <col min="9502" max="9502" width="8.85546875" style="1" customWidth="1"/>
    <col min="9503" max="9726" width="9.140625" style="1"/>
    <col min="9727" max="9727" width="9.140625" style="1" customWidth="1"/>
    <col min="9728" max="9728" width="11.42578125" style="1" customWidth="1"/>
    <col min="9729" max="9729" width="7.28515625" style="1" customWidth="1"/>
    <col min="9730" max="9730" width="9.7109375" style="1" customWidth="1"/>
    <col min="9731" max="9731" width="9.140625" style="1" customWidth="1"/>
    <col min="9732" max="9732" width="12.28515625" style="1" customWidth="1"/>
    <col min="9733" max="9733" width="7.42578125" style="1" customWidth="1"/>
    <col min="9734" max="9734" width="8.85546875" style="1" customWidth="1"/>
    <col min="9735" max="9735" width="11.140625" style="1" customWidth="1"/>
    <col min="9736" max="9736" width="12.28515625" style="1" customWidth="1"/>
    <col min="9737" max="9737" width="7.42578125" style="1" customWidth="1"/>
    <col min="9738" max="9738" width="8.42578125" style="1" customWidth="1"/>
    <col min="9739" max="9739" width="10.85546875" style="1" customWidth="1"/>
    <col min="9740" max="9740" width="8.5703125" style="1" customWidth="1"/>
    <col min="9741" max="9741" width="13.5703125" style="1" customWidth="1"/>
    <col min="9742" max="9742" width="9.5703125" style="1" customWidth="1"/>
    <col min="9743" max="9743" width="7.42578125" style="1" customWidth="1"/>
    <col min="9744" max="9744" width="11.85546875" style="1" customWidth="1"/>
    <col min="9745" max="9745" width="12" style="1" customWidth="1"/>
    <col min="9746" max="9746" width="10.5703125" style="1" customWidth="1"/>
    <col min="9747" max="9747" width="11.7109375" style="1" customWidth="1"/>
    <col min="9748" max="9748" width="9.140625" style="1" customWidth="1"/>
    <col min="9749" max="9749" width="11.140625" style="1" customWidth="1"/>
    <col min="9750" max="9750" width="9.7109375" style="1" customWidth="1"/>
    <col min="9751" max="9751" width="6.140625" style="1" customWidth="1"/>
    <col min="9752" max="9752" width="9.140625" style="1" customWidth="1"/>
    <col min="9753" max="9753" width="11.5703125" style="1" customWidth="1"/>
    <col min="9754" max="9754" width="7.5703125" style="1" customWidth="1"/>
    <col min="9755" max="9756" width="9.140625" style="1" customWidth="1"/>
    <col min="9757" max="9757" width="12.42578125" style="1" customWidth="1"/>
    <col min="9758" max="9758" width="8.85546875" style="1" customWidth="1"/>
    <col min="9759" max="9982" width="9.140625" style="1"/>
    <col min="9983" max="9983" width="9.140625" style="1" customWidth="1"/>
    <col min="9984" max="9984" width="11.42578125" style="1" customWidth="1"/>
    <col min="9985" max="9985" width="7.28515625" style="1" customWidth="1"/>
    <col min="9986" max="9986" width="9.7109375" style="1" customWidth="1"/>
    <col min="9987" max="9987" width="9.140625" style="1" customWidth="1"/>
    <col min="9988" max="9988" width="12.28515625" style="1" customWidth="1"/>
    <col min="9989" max="9989" width="7.42578125" style="1" customWidth="1"/>
    <col min="9990" max="9990" width="8.85546875" style="1" customWidth="1"/>
    <col min="9991" max="9991" width="11.140625" style="1" customWidth="1"/>
    <col min="9992" max="9992" width="12.28515625" style="1" customWidth="1"/>
    <col min="9993" max="9993" width="7.42578125" style="1" customWidth="1"/>
    <col min="9994" max="9994" width="8.42578125" style="1" customWidth="1"/>
    <col min="9995" max="9995" width="10.85546875" style="1" customWidth="1"/>
    <col min="9996" max="9996" width="8.5703125" style="1" customWidth="1"/>
    <col min="9997" max="9997" width="13.5703125" style="1" customWidth="1"/>
    <col min="9998" max="9998" width="9.5703125" style="1" customWidth="1"/>
    <col min="9999" max="9999" width="7.42578125" style="1" customWidth="1"/>
    <col min="10000" max="10000" width="11.85546875" style="1" customWidth="1"/>
    <col min="10001" max="10001" width="12" style="1" customWidth="1"/>
    <col min="10002" max="10002" width="10.5703125" style="1" customWidth="1"/>
    <col min="10003" max="10003" width="11.7109375" style="1" customWidth="1"/>
    <col min="10004" max="10004" width="9.140625" style="1" customWidth="1"/>
    <col min="10005" max="10005" width="11.140625" style="1" customWidth="1"/>
    <col min="10006" max="10006" width="9.7109375" style="1" customWidth="1"/>
    <col min="10007" max="10007" width="6.140625" style="1" customWidth="1"/>
    <col min="10008" max="10008" width="9.140625" style="1" customWidth="1"/>
    <col min="10009" max="10009" width="11.5703125" style="1" customWidth="1"/>
    <col min="10010" max="10010" width="7.5703125" style="1" customWidth="1"/>
    <col min="10011" max="10012" width="9.140625" style="1" customWidth="1"/>
    <col min="10013" max="10013" width="12.42578125" style="1" customWidth="1"/>
    <col min="10014" max="10014" width="8.85546875" style="1" customWidth="1"/>
    <col min="10015" max="10238" width="9.140625" style="1"/>
    <col min="10239" max="10239" width="9.140625" style="1" customWidth="1"/>
    <col min="10240" max="10240" width="11.42578125" style="1" customWidth="1"/>
    <col min="10241" max="10241" width="7.28515625" style="1" customWidth="1"/>
    <col min="10242" max="10242" width="9.7109375" style="1" customWidth="1"/>
    <col min="10243" max="10243" width="9.140625" style="1" customWidth="1"/>
    <col min="10244" max="10244" width="12.28515625" style="1" customWidth="1"/>
    <col min="10245" max="10245" width="7.42578125" style="1" customWidth="1"/>
    <col min="10246" max="10246" width="8.85546875" style="1" customWidth="1"/>
    <col min="10247" max="10247" width="11.140625" style="1" customWidth="1"/>
    <col min="10248" max="10248" width="12.28515625" style="1" customWidth="1"/>
    <col min="10249" max="10249" width="7.42578125" style="1" customWidth="1"/>
    <col min="10250" max="10250" width="8.42578125" style="1" customWidth="1"/>
    <col min="10251" max="10251" width="10.85546875" style="1" customWidth="1"/>
    <col min="10252" max="10252" width="8.5703125" style="1" customWidth="1"/>
    <col min="10253" max="10253" width="13.5703125" style="1" customWidth="1"/>
    <col min="10254" max="10254" width="9.5703125" style="1" customWidth="1"/>
    <col min="10255" max="10255" width="7.42578125" style="1" customWidth="1"/>
    <col min="10256" max="10256" width="11.85546875" style="1" customWidth="1"/>
    <col min="10257" max="10257" width="12" style="1" customWidth="1"/>
    <col min="10258" max="10258" width="10.5703125" style="1" customWidth="1"/>
    <col min="10259" max="10259" width="11.7109375" style="1" customWidth="1"/>
    <col min="10260" max="10260" width="9.140625" style="1" customWidth="1"/>
    <col min="10261" max="10261" width="11.140625" style="1" customWidth="1"/>
    <col min="10262" max="10262" width="9.7109375" style="1" customWidth="1"/>
    <col min="10263" max="10263" width="6.140625" style="1" customWidth="1"/>
    <col min="10264" max="10264" width="9.140625" style="1" customWidth="1"/>
    <col min="10265" max="10265" width="11.5703125" style="1" customWidth="1"/>
    <col min="10266" max="10266" width="7.5703125" style="1" customWidth="1"/>
    <col min="10267" max="10268" width="9.140625" style="1" customWidth="1"/>
    <col min="10269" max="10269" width="12.42578125" style="1" customWidth="1"/>
    <col min="10270" max="10270" width="8.85546875" style="1" customWidth="1"/>
    <col min="10271" max="10494" width="9.140625" style="1"/>
    <col min="10495" max="10495" width="9.140625" style="1" customWidth="1"/>
    <col min="10496" max="10496" width="11.42578125" style="1" customWidth="1"/>
    <col min="10497" max="10497" width="7.28515625" style="1" customWidth="1"/>
    <col min="10498" max="10498" width="9.7109375" style="1" customWidth="1"/>
    <col min="10499" max="10499" width="9.140625" style="1" customWidth="1"/>
    <col min="10500" max="10500" width="12.28515625" style="1" customWidth="1"/>
    <col min="10501" max="10501" width="7.42578125" style="1" customWidth="1"/>
    <col min="10502" max="10502" width="8.85546875" style="1" customWidth="1"/>
    <col min="10503" max="10503" width="11.140625" style="1" customWidth="1"/>
    <col min="10504" max="10504" width="12.28515625" style="1" customWidth="1"/>
    <col min="10505" max="10505" width="7.42578125" style="1" customWidth="1"/>
    <col min="10506" max="10506" width="8.42578125" style="1" customWidth="1"/>
    <col min="10507" max="10507" width="10.85546875" style="1" customWidth="1"/>
    <col min="10508" max="10508" width="8.5703125" style="1" customWidth="1"/>
    <col min="10509" max="10509" width="13.5703125" style="1" customWidth="1"/>
    <col min="10510" max="10510" width="9.5703125" style="1" customWidth="1"/>
    <col min="10511" max="10511" width="7.42578125" style="1" customWidth="1"/>
    <col min="10512" max="10512" width="11.85546875" style="1" customWidth="1"/>
    <col min="10513" max="10513" width="12" style="1" customWidth="1"/>
    <col min="10514" max="10514" width="10.5703125" style="1" customWidth="1"/>
    <col min="10515" max="10515" width="11.7109375" style="1" customWidth="1"/>
    <col min="10516" max="10516" width="9.140625" style="1" customWidth="1"/>
    <col min="10517" max="10517" width="11.140625" style="1" customWidth="1"/>
    <col min="10518" max="10518" width="9.7109375" style="1" customWidth="1"/>
    <col min="10519" max="10519" width="6.140625" style="1" customWidth="1"/>
    <col min="10520" max="10520" width="9.140625" style="1" customWidth="1"/>
    <col min="10521" max="10521" width="11.5703125" style="1" customWidth="1"/>
    <col min="10522" max="10522" width="7.5703125" style="1" customWidth="1"/>
    <col min="10523" max="10524" width="9.140625" style="1" customWidth="1"/>
    <col min="10525" max="10525" width="12.42578125" style="1" customWidth="1"/>
    <col min="10526" max="10526" width="8.85546875" style="1" customWidth="1"/>
    <col min="10527" max="10750" width="9.140625" style="1"/>
    <col min="10751" max="10751" width="9.140625" style="1" customWidth="1"/>
    <col min="10752" max="10752" width="11.42578125" style="1" customWidth="1"/>
    <col min="10753" max="10753" width="7.28515625" style="1" customWidth="1"/>
    <col min="10754" max="10754" width="9.7109375" style="1" customWidth="1"/>
    <col min="10755" max="10755" width="9.140625" style="1" customWidth="1"/>
    <col min="10756" max="10756" width="12.28515625" style="1" customWidth="1"/>
    <col min="10757" max="10757" width="7.42578125" style="1" customWidth="1"/>
    <col min="10758" max="10758" width="8.85546875" style="1" customWidth="1"/>
    <col min="10759" max="10759" width="11.140625" style="1" customWidth="1"/>
    <col min="10760" max="10760" width="12.28515625" style="1" customWidth="1"/>
    <col min="10761" max="10761" width="7.42578125" style="1" customWidth="1"/>
    <col min="10762" max="10762" width="8.42578125" style="1" customWidth="1"/>
    <col min="10763" max="10763" width="10.85546875" style="1" customWidth="1"/>
    <col min="10764" max="10764" width="8.5703125" style="1" customWidth="1"/>
    <col min="10765" max="10765" width="13.5703125" style="1" customWidth="1"/>
    <col min="10766" max="10766" width="9.5703125" style="1" customWidth="1"/>
    <col min="10767" max="10767" width="7.42578125" style="1" customWidth="1"/>
    <col min="10768" max="10768" width="11.85546875" style="1" customWidth="1"/>
    <col min="10769" max="10769" width="12" style="1" customWidth="1"/>
    <col min="10770" max="10770" width="10.5703125" style="1" customWidth="1"/>
    <col min="10771" max="10771" width="11.7109375" style="1" customWidth="1"/>
    <col min="10772" max="10772" width="9.140625" style="1" customWidth="1"/>
    <col min="10773" max="10773" width="11.140625" style="1" customWidth="1"/>
    <col min="10774" max="10774" width="9.7109375" style="1" customWidth="1"/>
    <col min="10775" max="10775" width="6.140625" style="1" customWidth="1"/>
    <col min="10776" max="10776" width="9.140625" style="1" customWidth="1"/>
    <col min="10777" max="10777" width="11.5703125" style="1" customWidth="1"/>
    <col min="10778" max="10778" width="7.5703125" style="1" customWidth="1"/>
    <col min="10779" max="10780" width="9.140625" style="1" customWidth="1"/>
    <col min="10781" max="10781" width="12.42578125" style="1" customWidth="1"/>
    <col min="10782" max="10782" width="8.85546875" style="1" customWidth="1"/>
    <col min="10783" max="11006" width="9.140625" style="1"/>
    <col min="11007" max="11007" width="9.140625" style="1" customWidth="1"/>
    <col min="11008" max="11008" width="11.42578125" style="1" customWidth="1"/>
    <col min="11009" max="11009" width="7.28515625" style="1" customWidth="1"/>
    <col min="11010" max="11010" width="9.7109375" style="1" customWidth="1"/>
    <col min="11011" max="11011" width="9.140625" style="1" customWidth="1"/>
    <col min="11012" max="11012" width="12.28515625" style="1" customWidth="1"/>
    <col min="11013" max="11013" width="7.42578125" style="1" customWidth="1"/>
    <col min="11014" max="11014" width="8.85546875" style="1" customWidth="1"/>
    <col min="11015" max="11015" width="11.140625" style="1" customWidth="1"/>
    <col min="11016" max="11016" width="12.28515625" style="1" customWidth="1"/>
    <col min="11017" max="11017" width="7.42578125" style="1" customWidth="1"/>
    <col min="11018" max="11018" width="8.42578125" style="1" customWidth="1"/>
    <col min="11019" max="11019" width="10.85546875" style="1" customWidth="1"/>
    <col min="11020" max="11020" width="8.5703125" style="1" customWidth="1"/>
    <col min="11021" max="11021" width="13.5703125" style="1" customWidth="1"/>
    <col min="11022" max="11022" width="9.5703125" style="1" customWidth="1"/>
    <col min="11023" max="11023" width="7.42578125" style="1" customWidth="1"/>
    <col min="11024" max="11024" width="11.85546875" style="1" customWidth="1"/>
    <col min="11025" max="11025" width="12" style="1" customWidth="1"/>
    <col min="11026" max="11026" width="10.5703125" style="1" customWidth="1"/>
    <col min="11027" max="11027" width="11.7109375" style="1" customWidth="1"/>
    <col min="11028" max="11028" width="9.140625" style="1" customWidth="1"/>
    <col min="11029" max="11029" width="11.140625" style="1" customWidth="1"/>
    <col min="11030" max="11030" width="9.7109375" style="1" customWidth="1"/>
    <col min="11031" max="11031" width="6.140625" style="1" customWidth="1"/>
    <col min="11032" max="11032" width="9.140625" style="1" customWidth="1"/>
    <col min="11033" max="11033" width="11.5703125" style="1" customWidth="1"/>
    <col min="11034" max="11034" width="7.5703125" style="1" customWidth="1"/>
    <col min="11035" max="11036" width="9.140625" style="1" customWidth="1"/>
    <col min="11037" max="11037" width="12.42578125" style="1" customWidth="1"/>
    <col min="11038" max="11038" width="8.85546875" style="1" customWidth="1"/>
    <col min="11039" max="11262" width="9.140625" style="1"/>
    <col min="11263" max="11263" width="9.140625" style="1" customWidth="1"/>
    <col min="11264" max="11264" width="11.42578125" style="1" customWidth="1"/>
    <col min="11265" max="11265" width="7.28515625" style="1" customWidth="1"/>
    <col min="11266" max="11266" width="9.7109375" style="1" customWidth="1"/>
    <col min="11267" max="11267" width="9.140625" style="1" customWidth="1"/>
    <col min="11268" max="11268" width="12.28515625" style="1" customWidth="1"/>
    <col min="11269" max="11269" width="7.42578125" style="1" customWidth="1"/>
    <col min="11270" max="11270" width="8.85546875" style="1" customWidth="1"/>
    <col min="11271" max="11271" width="11.140625" style="1" customWidth="1"/>
    <col min="11272" max="11272" width="12.28515625" style="1" customWidth="1"/>
    <col min="11273" max="11273" width="7.42578125" style="1" customWidth="1"/>
    <col min="11274" max="11274" width="8.42578125" style="1" customWidth="1"/>
    <col min="11275" max="11275" width="10.85546875" style="1" customWidth="1"/>
    <col min="11276" max="11276" width="8.5703125" style="1" customWidth="1"/>
    <col min="11277" max="11277" width="13.5703125" style="1" customWidth="1"/>
    <col min="11278" max="11278" width="9.5703125" style="1" customWidth="1"/>
    <col min="11279" max="11279" width="7.42578125" style="1" customWidth="1"/>
    <col min="11280" max="11280" width="11.85546875" style="1" customWidth="1"/>
    <col min="11281" max="11281" width="12" style="1" customWidth="1"/>
    <col min="11282" max="11282" width="10.5703125" style="1" customWidth="1"/>
    <col min="11283" max="11283" width="11.7109375" style="1" customWidth="1"/>
    <col min="11284" max="11284" width="9.140625" style="1" customWidth="1"/>
    <col min="11285" max="11285" width="11.140625" style="1" customWidth="1"/>
    <col min="11286" max="11286" width="9.7109375" style="1" customWidth="1"/>
    <col min="11287" max="11287" width="6.140625" style="1" customWidth="1"/>
    <col min="11288" max="11288" width="9.140625" style="1" customWidth="1"/>
    <col min="11289" max="11289" width="11.5703125" style="1" customWidth="1"/>
    <col min="11290" max="11290" width="7.5703125" style="1" customWidth="1"/>
    <col min="11291" max="11292" width="9.140625" style="1" customWidth="1"/>
    <col min="11293" max="11293" width="12.42578125" style="1" customWidth="1"/>
    <col min="11294" max="11294" width="8.85546875" style="1" customWidth="1"/>
    <col min="11295" max="11518" width="9.140625" style="1"/>
    <col min="11519" max="11519" width="9.140625" style="1" customWidth="1"/>
    <col min="11520" max="11520" width="11.42578125" style="1" customWidth="1"/>
    <col min="11521" max="11521" width="7.28515625" style="1" customWidth="1"/>
    <col min="11522" max="11522" width="9.7109375" style="1" customWidth="1"/>
    <col min="11523" max="11523" width="9.140625" style="1" customWidth="1"/>
    <col min="11524" max="11524" width="12.28515625" style="1" customWidth="1"/>
    <col min="11525" max="11525" width="7.42578125" style="1" customWidth="1"/>
    <col min="11526" max="11526" width="8.85546875" style="1" customWidth="1"/>
    <col min="11527" max="11527" width="11.140625" style="1" customWidth="1"/>
    <col min="11528" max="11528" width="12.28515625" style="1" customWidth="1"/>
    <col min="11529" max="11529" width="7.42578125" style="1" customWidth="1"/>
    <col min="11530" max="11530" width="8.42578125" style="1" customWidth="1"/>
    <col min="11531" max="11531" width="10.85546875" style="1" customWidth="1"/>
    <col min="11532" max="11532" width="8.5703125" style="1" customWidth="1"/>
    <col min="11533" max="11533" width="13.5703125" style="1" customWidth="1"/>
    <col min="11534" max="11534" width="9.5703125" style="1" customWidth="1"/>
    <col min="11535" max="11535" width="7.42578125" style="1" customWidth="1"/>
    <col min="11536" max="11536" width="11.85546875" style="1" customWidth="1"/>
    <col min="11537" max="11537" width="12" style="1" customWidth="1"/>
    <col min="11538" max="11538" width="10.5703125" style="1" customWidth="1"/>
    <col min="11539" max="11539" width="11.7109375" style="1" customWidth="1"/>
    <col min="11540" max="11540" width="9.140625" style="1" customWidth="1"/>
    <col min="11541" max="11541" width="11.140625" style="1" customWidth="1"/>
    <col min="11542" max="11542" width="9.7109375" style="1" customWidth="1"/>
    <col min="11543" max="11543" width="6.140625" style="1" customWidth="1"/>
    <col min="11544" max="11544" width="9.140625" style="1" customWidth="1"/>
    <col min="11545" max="11545" width="11.5703125" style="1" customWidth="1"/>
    <col min="11546" max="11546" width="7.5703125" style="1" customWidth="1"/>
    <col min="11547" max="11548" width="9.140625" style="1" customWidth="1"/>
    <col min="11549" max="11549" width="12.42578125" style="1" customWidth="1"/>
    <col min="11550" max="11550" width="8.85546875" style="1" customWidth="1"/>
    <col min="11551" max="11774" width="9.140625" style="1"/>
    <col min="11775" max="11775" width="9.140625" style="1" customWidth="1"/>
    <col min="11776" max="11776" width="11.42578125" style="1" customWidth="1"/>
    <col min="11777" max="11777" width="7.28515625" style="1" customWidth="1"/>
    <col min="11778" max="11778" width="9.7109375" style="1" customWidth="1"/>
    <col min="11779" max="11779" width="9.140625" style="1" customWidth="1"/>
    <col min="11780" max="11780" width="12.28515625" style="1" customWidth="1"/>
    <col min="11781" max="11781" width="7.42578125" style="1" customWidth="1"/>
    <col min="11782" max="11782" width="8.85546875" style="1" customWidth="1"/>
    <col min="11783" max="11783" width="11.140625" style="1" customWidth="1"/>
    <col min="11784" max="11784" width="12.28515625" style="1" customWidth="1"/>
    <col min="11785" max="11785" width="7.42578125" style="1" customWidth="1"/>
    <col min="11786" max="11786" width="8.42578125" style="1" customWidth="1"/>
    <col min="11787" max="11787" width="10.85546875" style="1" customWidth="1"/>
    <col min="11788" max="11788" width="8.5703125" style="1" customWidth="1"/>
    <col min="11789" max="11789" width="13.5703125" style="1" customWidth="1"/>
    <col min="11790" max="11790" width="9.5703125" style="1" customWidth="1"/>
    <col min="11791" max="11791" width="7.42578125" style="1" customWidth="1"/>
    <col min="11792" max="11792" width="11.85546875" style="1" customWidth="1"/>
    <col min="11793" max="11793" width="12" style="1" customWidth="1"/>
    <col min="11794" max="11794" width="10.5703125" style="1" customWidth="1"/>
    <col min="11795" max="11795" width="11.7109375" style="1" customWidth="1"/>
    <col min="11796" max="11796" width="9.140625" style="1" customWidth="1"/>
    <col min="11797" max="11797" width="11.140625" style="1" customWidth="1"/>
    <col min="11798" max="11798" width="9.7109375" style="1" customWidth="1"/>
    <col min="11799" max="11799" width="6.140625" style="1" customWidth="1"/>
    <col min="11800" max="11800" width="9.140625" style="1" customWidth="1"/>
    <col min="11801" max="11801" width="11.5703125" style="1" customWidth="1"/>
    <col min="11802" max="11802" width="7.5703125" style="1" customWidth="1"/>
    <col min="11803" max="11804" width="9.140625" style="1" customWidth="1"/>
    <col min="11805" max="11805" width="12.42578125" style="1" customWidth="1"/>
    <col min="11806" max="11806" width="8.85546875" style="1" customWidth="1"/>
    <col min="11807" max="12030" width="9.140625" style="1"/>
    <col min="12031" max="12031" width="9.140625" style="1" customWidth="1"/>
    <col min="12032" max="12032" width="11.42578125" style="1" customWidth="1"/>
    <col min="12033" max="12033" width="7.28515625" style="1" customWidth="1"/>
    <col min="12034" max="12034" width="9.7109375" style="1" customWidth="1"/>
    <col min="12035" max="12035" width="9.140625" style="1" customWidth="1"/>
    <col min="12036" max="12036" width="12.28515625" style="1" customWidth="1"/>
    <col min="12037" max="12037" width="7.42578125" style="1" customWidth="1"/>
    <col min="12038" max="12038" width="8.85546875" style="1" customWidth="1"/>
    <col min="12039" max="12039" width="11.140625" style="1" customWidth="1"/>
    <col min="12040" max="12040" width="12.28515625" style="1" customWidth="1"/>
    <col min="12041" max="12041" width="7.42578125" style="1" customWidth="1"/>
    <col min="12042" max="12042" width="8.42578125" style="1" customWidth="1"/>
    <col min="12043" max="12043" width="10.85546875" style="1" customWidth="1"/>
    <col min="12044" max="12044" width="8.5703125" style="1" customWidth="1"/>
    <col min="12045" max="12045" width="13.5703125" style="1" customWidth="1"/>
    <col min="12046" max="12046" width="9.5703125" style="1" customWidth="1"/>
    <col min="12047" max="12047" width="7.42578125" style="1" customWidth="1"/>
    <col min="12048" max="12048" width="11.85546875" style="1" customWidth="1"/>
    <col min="12049" max="12049" width="12" style="1" customWidth="1"/>
    <col min="12050" max="12050" width="10.5703125" style="1" customWidth="1"/>
    <col min="12051" max="12051" width="11.7109375" style="1" customWidth="1"/>
    <col min="12052" max="12052" width="9.140625" style="1" customWidth="1"/>
    <col min="12053" max="12053" width="11.140625" style="1" customWidth="1"/>
    <col min="12054" max="12054" width="9.7109375" style="1" customWidth="1"/>
    <col min="12055" max="12055" width="6.140625" style="1" customWidth="1"/>
    <col min="12056" max="12056" width="9.140625" style="1" customWidth="1"/>
    <col min="12057" max="12057" width="11.5703125" style="1" customWidth="1"/>
    <col min="12058" max="12058" width="7.5703125" style="1" customWidth="1"/>
    <col min="12059" max="12060" width="9.140625" style="1" customWidth="1"/>
    <col min="12061" max="12061" width="12.42578125" style="1" customWidth="1"/>
    <col min="12062" max="12062" width="8.85546875" style="1" customWidth="1"/>
    <col min="12063" max="12286" width="9.140625" style="1"/>
    <col min="12287" max="12287" width="9.140625" style="1" customWidth="1"/>
    <col min="12288" max="12288" width="11.42578125" style="1" customWidth="1"/>
    <col min="12289" max="12289" width="7.28515625" style="1" customWidth="1"/>
    <col min="12290" max="12290" width="9.7109375" style="1" customWidth="1"/>
    <col min="12291" max="12291" width="9.140625" style="1" customWidth="1"/>
    <col min="12292" max="12292" width="12.28515625" style="1" customWidth="1"/>
    <col min="12293" max="12293" width="7.42578125" style="1" customWidth="1"/>
    <col min="12294" max="12294" width="8.85546875" style="1" customWidth="1"/>
    <col min="12295" max="12295" width="11.140625" style="1" customWidth="1"/>
    <col min="12296" max="12296" width="12.28515625" style="1" customWidth="1"/>
    <col min="12297" max="12297" width="7.42578125" style="1" customWidth="1"/>
    <col min="12298" max="12298" width="8.42578125" style="1" customWidth="1"/>
    <col min="12299" max="12299" width="10.85546875" style="1" customWidth="1"/>
    <col min="12300" max="12300" width="8.5703125" style="1" customWidth="1"/>
    <col min="12301" max="12301" width="13.5703125" style="1" customWidth="1"/>
    <col min="12302" max="12302" width="9.5703125" style="1" customWidth="1"/>
    <col min="12303" max="12303" width="7.42578125" style="1" customWidth="1"/>
    <col min="12304" max="12304" width="11.85546875" style="1" customWidth="1"/>
    <col min="12305" max="12305" width="12" style="1" customWidth="1"/>
    <col min="12306" max="12306" width="10.5703125" style="1" customWidth="1"/>
    <col min="12307" max="12307" width="11.7109375" style="1" customWidth="1"/>
    <col min="12308" max="12308" width="9.140625" style="1" customWidth="1"/>
    <col min="12309" max="12309" width="11.140625" style="1" customWidth="1"/>
    <col min="12310" max="12310" width="9.7109375" style="1" customWidth="1"/>
    <col min="12311" max="12311" width="6.140625" style="1" customWidth="1"/>
    <col min="12312" max="12312" width="9.140625" style="1" customWidth="1"/>
    <col min="12313" max="12313" width="11.5703125" style="1" customWidth="1"/>
    <col min="12314" max="12314" width="7.5703125" style="1" customWidth="1"/>
    <col min="12315" max="12316" width="9.140625" style="1" customWidth="1"/>
    <col min="12317" max="12317" width="12.42578125" style="1" customWidth="1"/>
    <col min="12318" max="12318" width="8.85546875" style="1" customWidth="1"/>
    <col min="12319" max="12542" width="9.140625" style="1"/>
    <col min="12543" max="12543" width="9.140625" style="1" customWidth="1"/>
    <col min="12544" max="12544" width="11.42578125" style="1" customWidth="1"/>
    <col min="12545" max="12545" width="7.28515625" style="1" customWidth="1"/>
    <col min="12546" max="12546" width="9.7109375" style="1" customWidth="1"/>
    <col min="12547" max="12547" width="9.140625" style="1" customWidth="1"/>
    <col min="12548" max="12548" width="12.28515625" style="1" customWidth="1"/>
    <col min="12549" max="12549" width="7.42578125" style="1" customWidth="1"/>
    <col min="12550" max="12550" width="8.85546875" style="1" customWidth="1"/>
    <col min="12551" max="12551" width="11.140625" style="1" customWidth="1"/>
    <col min="12552" max="12552" width="12.28515625" style="1" customWidth="1"/>
    <col min="12553" max="12553" width="7.42578125" style="1" customWidth="1"/>
    <col min="12554" max="12554" width="8.42578125" style="1" customWidth="1"/>
    <col min="12555" max="12555" width="10.85546875" style="1" customWidth="1"/>
    <col min="12556" max="12556" width="8.5703125" style="1" customWidth="1"/>
    <col min="12557" max="12557" width="13.5703125" style="1" customWidth="1"/>
    <col min="12558" max="12558" width="9.5703125" style="1" customWidth="1"/>
    <col min="12559" max="12559" width="7.42578125" style="1" customWidth="1"/>
    <col min="12560" max="12560" width="11.85546875" style="1" customWidth="1"/>
    <col min="12561" max="12561" width="12" style="1" customWidth="1"/>
    <col min="12562" max="12562" width="10.5703125" style="1" customWidth="1"/>
    <col min="12563" max="12563" width="11.7109375" style="1" customWidth="1"/>
    <col min="12564" max="12564" width="9.140625" style="1" customWidth="1"/>
    <col min="12565" max="12565" width="11.140625" style="1" customWidth="1"/>
    <col min="12566" max="12566" width="9.7109375" style="1" customWidth="1"/>
    <col min="12567" max="12567" width="6.140625" style="1" customWidth="1"/>
    <col min="12568" max="12568" width="9.140625" style="1" customWidth="1"/>
    <col min="12569" max="12569" width="11.5703125" style="1" customWidth="1"/>
    <col min="12570" max="12570" width="7.5703125" style="1" customWidth="1"/>
    <col min="12571" max="12572" width="9.140625" style="1" customWidth="1"/>
    <col min="12573" max="12573" width="12.42578125" style="1" customWidth="1"/>
    <col min="12574" max="12574" width="8.85546875" style="1" customWidth="1"/>
    <col min="12575" max="12798" width="9.140625" style="1"/>
    <col min="12799" max="12799" width="9.140625" style="1" customWidth="1"/>
    <col min="12800" max="12800" width="11.42578125" style="1" customWidth="1"/>
    <col min="12801" max="12801" width="7.28515625" style="1" customWidth="1"/>
    <col min="12802" max="12802" width="9.7109375" style="1" customWidth="1"/>
    <col min="12803" max="12803" width="9.140625" style="1" customWidth="1"/>
    <col min="12804" max="12804" width="12.28515625" style="1" customWidth="1"/>
    <col min="12805" max="12805" width="7.42578125" style="1" customWidth="1"/>
    <col min="12806" max="12806" width="8.85546875" style="1" customWidth="1"/>
    <col min="12807" max="12807" width="11.140625" style="1" customWidth="1"/>
    <col min="12808" max="12808" width="12.28515625" style="1" customWidth="1"/>
    <col min="12809" max="12809" width="7.42578125" style="1" customWidth="1"/>
    <col min="12810" max="12810" width="8.42578125" style="1" customWidth="1"/>
    <col min="12811" max="12811" width="10.85546875" style="1" customWidth="1"/>
    <col min="12812" max="12812" width="8.5703125" style="1" customWidth="1"/>
    <col min="12813" max="12813" width="13.5703125" style="1" customWidth="1"/>
    <col min="12814" max="12814" width="9.5703125" style="1" customWidth="1"/>
    <col min="12815" max="12815" width="7.42578125" style="1" customWidth="1"/>
    <col min="12816" max="12816" width="11.85546875" style="1" customWidth="1"/>
    <col min="12817" max="12817" width="12" style="1" customWidth="1"/>
    <col min="12818" max="12818" width="10.5703125" style="1" customWidth="1"/>
    <col min="12819" max="12819" width="11.7109375" style="1" customWidth="1"/>
    <col min="12820" max="12820" width="9.140625" style="1" customWidth="1"/>
    <col min="12821" max="12821" width="11.140625" style="1" customWidth="1"/>
    <col min="12822" max="12822" width="9.7109375" style="1" customWidth="1"/>
    <col min="12823" max="12823" width="6.140625" style="1" customWidth="1"/>
    <col min="12824" max="12824" width="9.140625" style="1" customWidth="1"/>
    <col min="12825" max="12825" width="11.5703125" style="1" customWidth="1"/>
    <col min="12826" max="12826" width="7.5703125" style="1" customWidth="1"/>
    <col min="12827" max="12828" width="9.140625" style="1" customWidth="1"/>
    <col min="12829" max="12829" width="12.42578125" style="1" customWidth="1"/>
    <col min="12830" max="12830" width="8.85546875" style="1" customWidth="1"/>
    <col min="12831" max="13054" width="9.140625" style="1"/>
    <col min="13055" max="13055" width="9.140625" style="1" customWidth="1"/>
    <col min="13056" max="13056" width="11.42578125" style="1" customWidth="1"/>
    <col min="13057" max="13057" width="7.28515625" style="1" customWidth="1"/>
    <col min="13058" max="13058" width="9.7109375" style="1" customWidth="1"/>
    <col min="13059" max="13059" width="9.140625" style="1" customWidth="1"/>
    <col min="13060" max="13060" width="12.28515625" style="1" customWidth="1"/>
    <col min="13061" max="13061" width="7.42578125" style="1" customWidth="1"/>
    <col min="13062" max="13062" width="8.85546875" style="1" customWidth="1"/>
    <col min="13063" max="13063" width="11.140625" style="1" customWidth="1"/>
    <col min="13064" max="13064" width="12.28515625" style="1" customWidth="1"/>
    <col min="13065" max="13065" width="7.42578125" style="1" customWidth="1"/>
    <col min="13066" max="13066" width="8.42578125" style="1" customWidth="1"/>
    <col min="13067" max="13067" width="10.85546875" style="1" customWidth="1"/>
    <col min="13068" max="13068" width="8.5703125" style="1" customWidth="1"/>
    <col min="13069" max="13069" width="13.5703125" style="1" customWidth="1"/>
    <col min="13070" max="13070" width="9.5703125" style="1" customWidth="1"/>
    <col min="13071" max="13071" width="7.42578125" style="1" customWidth="1"/>
    <col min="13072" max="13072" width="11.85546875" style="1" customWidth="1"/>
    <col min="13073" max="13073" width="12" style="1" customWidth="1"/>
    <col min="13074" max="13074" width="10.5703125" style="1" customWidth="1"/>
    <col min="13075" max="13075" width="11.7109375" style="1" customWidth="1"/>
    <col min="13076" max="13076" width="9.140625" style="1" customWidth="1"/>
    <col min="13077" max="13077" width="11.140625" style="1" customWidth="1"/>
    <col min="13078" max="13078" width="9.7109375" style="1" customWidth="1"/>
    <col min="13079" max="13079" width="6.140625" style="1" customWidth="1"/>
    <col min="13080" max="13080" width="9.140625" style="1" customWidth="1"/>
    <col min="13081" max="13081" width="11.5703125" style="1" customWidth="1"/>
    <col min="13082" max="13082" width="7.5703125" style="1" customWidth="1"/>
    <col min="13083" max="13084" width="9.140625" style="1" customWidth="1"/>
    <col min="13085" max="13085" width="12.42578125" style="1" customWidth="1"/>
    <col min="13086" max="13086" width="8.85546875" style="1" customWidth="1"/>
    <col min="13087" max="13310" width="9.140625" style="1"/>
    <col min="13311" max="13311" width="9.140625" style="1" customWidth="1"/>
    <col min="13312" max="13312" width="11.42578125" style="1" customWidth="1"/>
    <col min="13313" max="13313" width="7.28515625" style="1" customWidth="1"/>
    <col min="13314" max="13314" width="9.7109375" style="1" customWidth="1"/>
    <col min="13315" max="13315" width="9.140625" style="1" customWidth="1"/>
    <col min="13316" max="13316" width="12.28515625" style="1" customWidth="1"/>
    <col min="13317" max="13317" width="7.42578125" style="1" customWidth="1"/>
    <col min="13318" max="13318" width="8.85546875" style="1" customWidth="1"/>
    <col min="13319" max="13319" width="11.140625" style="1" customWidth="1"/>
    <col min="13320" max="13320" width="12.28515625" style="1" customWidth="1"/>
    <col min="13321" max="13321" width="7.42578125" style="1" customWidth="1"/>
    <col min="13322" max="13322" width="8.42578125" style="1" customWidth="1"/>
    <col min="13323" max="13323" width="10.85546875" style="1" customWidth="1"/>
    <col min="13324" max="13324" width="8.5703125" style="1" customWidth="1"/>
    <col min="13325" max="13325" width="13.5703125" style="1" customWidth="1"/>
    <col min="13326" max="13326" width="9.5703125" style="1" customWidth="1"/>
    <col min="13327" max="13327" width="7.42578125" style="1" customWidth="1"/>
    <col min="13328" max="13328" width="11.85546875" style="1" customWidth="1"/>
    <col min="13329" max="13329" width="12" style="1" customWidth="1"/>
    <col min="13330" max="13330" width="10.5703125" style="1" customWidth="1"/>
    <col min="13331" max="13331" width="11.7109375" style="1" customWidth="1"/>
    <col min="13332" max="13332" width="9.140625" style="1" customWidth="1"/>
    <col min="13333" max="13333" width="11.140625" style="1" customWidth="1"/>
    <col min="13334" max="13334" width="9.7109375" style="1" customWidth="1"/>
    <col min="13335" max="13335" width="6.140625" style="1" customWidth="1"/>
    <col min="13336" max="13336" width="9.140625" style="1" customWidth="1"/>
    <col min="13337" max="13337" width="11.5703125" style="1" customWidth="1"/>
    <col min="13338" max="13338" width="7.5703125" style="1" customWidth="1"/>
    <col min="13339" max="13340" width="9.140625" style="1" customWidth="1"/>
    <col min="13341" max="13341" width="12.42578125" style="1" customWidth="1"/>
    <col min="13342" max="13342" width="8.85546875" style="1" customWidth="1"/>
    <col min="13343" max="13566" width="9.140625" style="1"/>
    <col min="13567" max="13567" width="9.140625" style="1" customWidth="1"/>
    <col min="13568" max="13568" width="11.42578125" style="1" customWidth="1"/>
    <col min="13569" max="13569" width="7.28515625" style="1" customWidth="1"/>
    <col min="13570" max="13570" width="9.7109375" style="1" customWidth="1"/>
    <col min="13571" max="13571" width="9.140625" style="1" customWidth="1"/>
    <col min="13572" max="13572" width="12.28515625" style="1" customWidth="1"/>
    <col min="13573" max="13573" width="7.42578125" style="1" customWidth="1"/>
    <col min="13574" max="13574" width="8.85546875" style="1" customWidth="1"/>
    <col min="13575" max="13575" width="11.140625" style="1" customWidth="1"/>
    <col min="13576" max="13576" width="12.28515625" style="1" customWidth="1"/>
    <col min="13577" max="13577" width="7.42578125" style="1" customWidth="1"/>
    <col min="13578" max="13578" width="8.42578125" style="1" customWidth="1"/>
    <col min="13579" max="13579" width="10.85546875" style="1" customWidth="1"/>
    <col min="13580" max="13580" width="8.5703125" style="1" customWidth="1"/>
    <col min="13581" max="13581" width="13.5703125" style="1" customWidth="1"/>
    <col min="13582" max="13582" width="9.5703125" style="1" customWidth="1"/>
    <col min="13583" max="13583" width="7.42578125" style="1" customWidth="1"/>
    <col min="13584" max="13584" width="11.85546875" style="1" customWidth="1"/>
    <col min="13585" max="13585" width="12" style="1" customWidth="1"/>
    <col min="13586" max="13586" width="10.5703125" style="1" customWidth="1"/>
    <col min="13587" max="13587" width="11.7109375" style="1" customWidth="1"/>
    <col min="13588" max="13588" width="9.140625" style="1" customWidth="1"/>
    <col min="13589" max="13589" width="11.140625" style="1" customWidth="1"/>
    <col min="13590" max="13590" width="9.7109375" style="1" customWidth="1"/>
    <col min="13591" max="13591" width="6.140625" style="1" customWidth="1"/>
    <col min="13592" max="13592" width="9.140625" style="1" customWidth="1"/>
    <col min="13593" max="13593" width="11.5703125" style="1" customWidth="1"/>
    <col min="13594" max="13594" width="7.5703125" style="1" customWidth="1"/>
    <col min="13595" max="13596" width="9.140625" style="1" customWidth="1"/>
    <col min="13597" max="13597" width="12.42578125" style="1" customWidth="1"/>
    <col min="13598" max="13598" width="8.85546875" style="1" customWidth="1"/>
    <col min="13599" max="13822" width="9.140625" style="1"/>
    <col min="13823" max="13823" width="9.140625" style="1" customWidth="1"/>
    <col min="13824" max="13824" width="11.42578125" style="1" customWidth="1"/>
    <col min="13825" max="13825" width="7.28515625" style="1" customWidth="1"/>
    <col min="13826" max="13826" width="9.7109375" style="1" customWidth="1"/>
    <col min="13827" max="13827" width="9.140625" style="1" customWidth="1"/>
    <col min="13828" max="13828" width="12.28515625" style="1" customWidth="1"/>
    <col min="13829" max="13829" width="7.42578125" style="1" customWidth="1"/>
    <col min="13830" max="13830" width="8.85546875" style="1" customWidth="1"/>
    <col min="13831" max="13831" width="11.140625" style="1" customWidth="1"/>
    <col min="13832" max="13832" width="12.28515625" style="1" customWidth="1"/>
    <col min="13833" max="13833" width="7.42578125" style="1" customWidth="1"/>
    <col min="13834" max="13834" width="8.42578125" style="1" customWidth="1"/>
    <col min="13835" max="13835" width="10.85546875" style="1" customWidth="1"/>
    <col min="13836" max="13836" width="8.5703125" style="1" customWidth="1"/>
    <col min="13837" max="13837" width="13.5703125" style="1" customWidth="1"/>
    <col min="13838" max="13838" width="9.5703125" style="1" customWidth="1"/>
    <col min="13839" max="13839" width="7.42578125" style="1" customWidth="1"/>
    <col min="13840" max="13840" width="11.85546875" style="1" customWidth="1"/>
    <col min="13841" max="13841" width="12" style="1" customWidth="1"/>
    <col min="13842" max="13842" width="10.5703125" style="1" customWidth="1"/>
    <col min="13843" max="13843" width="11.7109375" style="1" customWidth="1"/>
    <col min="13844" max="13844" width="9.140625" style="1" customWidth="1"/>
    <col min="13845" max="13845" width="11.140625" style="1" customWidth="1"/>
    <col min="13846" max="13846" width="9.7109375" style="1" customWidth="1"/>
    <col min="13847" max="13847" width="6.140625" style="1" customWidth="1"/>
    <col min="13848" max="13848" width="9.140625" style="1" customWidth="1"/>
    <col min="13849" max="13849" width="11.5703125" style="1" customWidth="1"/>
    <col min="13850" max="13850" width="7.5703125" style="1" customWidth="1"/>
    <col min="13851" max="13852" width="9.140625" style="1" customWidth="1"/>
    <col min="13853" max="13853" width="12.42578125" style="1" customWidth="1"/>
    <col min="13854" max="13854" width="8.85546875" style="1" customWidth="1"/>
    <col min="13855" max="14078" width="9.140625" style="1"/>
    <col min="14079" max="14079" width="9.140625" style="1" customWidth="1"/>
    <col min="14080" max="14080" width="11.42578125" style="1" customWidth="1"/>
    <col min="14081" max="14081" width="7.28515625" style="1" customWidth="1"/>
    <col min="14082" max="14082" width="9.7109375" style="1" customWidth="1"/>
    <col min="14083" max="14083" width="9.140625" style="1" customWidth="1"/>
    <col min="14084" max="14084" width="12.28515625" style="1" customWidth="1"/>
    <col min="14085" max="14085" width="7.42578125" style="1" customWidth="1"/>
    <col min="14086" max="14086" width="8.85546875" style="1" customWidth="1"/>
    <col min="14087" max="14087" width="11.140625" style="1" customWidth="1"/>
    <col min="14088" max="14088" width="12.28515625" style="1" customWidth="1"/>
    <col min="14089" max="14089" width="7.42578125" style="1" customWidth="1"/>
    <col min="14090" max="14090" width="8.42578125" style="1" customWidth="1"/>
    <col min="14091" max="14091" width="10.85546875" style="1" customWidth="1"/>
    <col min="14092" max="14092" width="8.5703125" style="1" customWidth="1"/>
    <col min="14093" max="14093" width="13.5703125" style="1" customWidth="1"/>
    <col min="14094" max="14094" width="9.5703125" style="1" customWidth="1"/>
    <col min="14095" max="14095" width="7.42578125" style="1" customWidth="1"/>
    <col min="14096" max="14096" width="11.85546875" style="1" customWidth="1"/>
    <col min="14097" max="14097" width="12" style="1" customWidth="1"/>
    <col min="14098" max="14098" width="10.5703125" style="1" customWidth="1"/>
    <col min="14099" max="14099" width="11.7109375" style="1" customWidth="1"/>
    <col min="14100" max="14100" width="9.140625" style="1" customWidth="1"/>
    <col min="14101" max="14101" width="11.140625" style="1" customWidth="1"/>
    <col min="14102" max="14102" width="9.7109375" style="1" customWidth="1"/>
    <col min="14103" max="14103" width="6.140625" style="1" customWidth="1"/>
    <col min="14104" max="14104" width="9.140625" style="1" customWidth="1"/>
    <col min="14105" max="14105" width="11.5703125" style="1" customWidth="1"/>
    <col min="14106" max="14106" width="7.5703125" style="1" customWidth="1"/>
    <col min="14107" max="14108" width="9.140625" style="1" customWidth="1"/>
    <col min="14109" max="14109" width="12.42578125" style="1" customWidth="1"/>
    <col min="14110" max="14110" width="8.85546875" style="1" customWidth="1"/>
    <col min="14111" max="14334" width="9.140625" style="1"/>
    <col min="14335" max="14335" width="9.140625" style="1" customWidth="1"/>
    <col min="14336" max="14336" width="11.42578125" style="1" customWidth="1"/>
    <col min="14337" max="14337" width="7.28515625" style="1" customWidth="1"/>
    <col min="14338" max="14338" width="9.7109375" style="1" customWidth="1"/>
    <col min="14339" max="14339" width="9.140625" style="1" customWidth="1"/>
    <col min="14340" max="14340" width="12.28515625" style="1" customWidth="1"/>
    <col min="14341" max="14341" width="7.42578125" style="1" customWidth="1"/>
    <col min="14342" max="14342" width="8.85546875" style="1" customWidth="1"/>
    <col min="14343" max="14343" width="11.140625" style="1" customWidth="1"/>
    <col min="14344" max="14344" width="12.28515625" style="1" customWidth="1"/>
    <col min="14345" max="14345" width="7.42578125" style="1" customWidth="1"/>
    <col min="14346" max="14346" width="8.42578125" style="1" customWidth="1"/>
    <col min="14347" max="14347" width="10.85546875" style="1" customWidth="1"/>
    <col min="14348" max="14348" width="8.5703125" style="1" customWidth="1"/>
    <col min="14349" max="14349" width="13.5703125" style="1" customWidth="1"/>
    <col min="14350" max="14350" width="9.5703125" style="1" customWidth="1"/>
    <col min="14351" max="14351" width="7.42578125" style="1" customWidth="1"/>
    <col min="14352" max="14352" width="11.85546875" style="1" customWidth="1"/>
    <col min="14353" max="14353" width="12" style="1" customWidth="1"/>
    <col min="14354" max="14354" width="10.5703125" style="1" customWidth="1"/>
    <col min="14355" max="14355" width="11.7109375" style="1" customWidth="1"/>
    <col min="14356" max="14356" width="9.140625" style="1" customWidth="1"/>
    <col min="14357" max="14357" width="11.140625" style="1" customWidth="1"/>
    <col min="14358" max="14358" width="9.7109375" style="1" customWidth="1"/>
    <col min="14359" max="14359" width="6.140625" style="1" customWidth="1"/>
    <col min="14360" max="14360" width="9.140625" style="1" customWidth="1"/>
    <col min="14361" max="14361" width="11.5703125" style="1" customWidth="1"/>
    <col min="14362" max="14362" width="7.5703125" style="1" customWidth="1"/>
    <col min="14363" max="14364" width="9.140625" style="1" customWidth="1"/>
    <col min="14365" max="14365" width="12.42578125" style="1" customWidth="1"/>
    <col min="14366" max="14366" width="8.85546875" style="1" customWidth="1"/>
    <col min="14367" max="14590" width="9.140625" style="1"/>
    <col min="14591" max="14591" width="9.140625" style="1" customWidth="1"/>
    <col min="14592" max="14592" width="11.42578125" style="1" customWidth="1"/>
    <col min="14593" max="14593" width="7.28515625" style="1" customWidth="1"/>
    <col min="14594" max="14594" width="9.7109375" style="1" customWidth="1"/>
    <col min="14595" max="14595" width="9.140625" style="1" customWidth="1"/>
    <col min="14596" max="14596" width="12.28515625" style="1" customWidth="1"/>
    <col min="14597" max="14597" width="7.42578125" style="1" customWidth="1"/>
    <col min="14598" max="14598" width="8.85546875" style="1" customWidth="1"/>
    <col min="14599" max="14599" width="11.140625" style="1" customWidth="1"/>
    <col min="14600" max="14600" width="12.28515625" style="1" customWidth="1"/>
    <col min="14601" max="14601" width="7.42578125" style="1" customWidth="1"/>
    <col min="14602" max="14602" width="8.42578125" style="1" customWidth="1"/>
    <col min="14603" max="14603" width="10.85546875" style="1" customWidth="1"/>
    <col min="14604" max="14604" width="8.5703125" style="1" customWidth="1"/>
    <col min="14605" max="14605" width="13.5703125" style="1" customWidth="1"/>
    <col min="14606" max="14606" width="9.5703125" style="1" customWidth="1"/>
    <col min="14607" max="14607" width="7.42578125" style="1" customWidth="1"/>
    <col min="14608" max="14608" width="11.85546875" style="1" customWidth="1"/>
    <col min="14609" max="14609" width="12" style="1" customWidth="1"/>
    <col min="14610" max="14610" width="10.5703125" style="1" customWidth="1"/>
    <col min="14611" max="14611" width="11.7109375" style="1" customWidth="1"/>
    <col min="14612" max="14612" width="9.140625" style="1" customWidth="1"/>
    <col min="14613" max="14613" width="11.140625" style="1" customWidth="1"/>
    <col min="14614" max="14614" width="9.7109375" style="1" customWidth="1"/>
    <col min="14615" max="14615" width="6.140625" style="1" customWidth="1"/>
    <col min="14616" max="14616" width="9.140625" style="1" customWidth="1"/>
    <col min="14617" max="14617" width="11.5703125" style="1" customWidth="1"/>
    <col min="14618" max="14618" width="7.5703125" style="1" customWidth="1"/>
    <col min="14619" max="14620" width="9.140625" style="1" customWidth="1"/>
    <col min="14621" max="14621" width="12.42578125" style="1" customWidth="1"/>
    <col min="14622" max="14622" width="8.85546875" style="1" customWidth="1"/>
    <col min="14623" max="14846" width="9.140625" style="1"/>
    <col min="14847" max="14847" width="9.140625" style="1" customWidth="1"/>
    <col min="14848" max="14848" width="11.42578125" style="1" customWidth="1"/>
    <col min="14849" max="14849" width="7.28515625" style="1" customWidth="1"/>
    <col min="14850" max="14850" width="9.7109375" style="1" customWidth="1"/>
    <col min="14851" max="14851" width="9.140625" style="1" customWidth="1"/>
    <col min="14852" max="14852" width="12.28515625" style="1" customWidth="1"/>
    <col min="14853" max="14853" width="7.42578125" style="1" customWidth="1"/>
    <col min="14854" max="14854" width="8.85546875" style="1" customWidth="1"/>
    <col min="14855" max="14855" width="11.140625" style="1" customWidth="1"/>
    <col min="14856" max="14856" width="12.28515625" style="1" customWidth="1"/>
    <col min="14857" max="14857" width="7.42578125" style="1" customWidth="1"/>
    <col min="14858" max="14858" width="8.42578125" style="1" customWidth="1"/>
    <col min="14859" max="14859" width="10.85546875" style="1" customWidth="1"/>
    <col min="14860" max="14860" width="8.5703125" style="1" customWidth="1"/>
    <col min="14861" max="14861" width="13.5703125" style="1" customWidth="1"/>
    <col min="14862" max="14862" width="9.5703125" style="1" customWidth="1"/>
    <col min="14863" max="14863" width="7.42578125" style="1" customWidth="1"/>
    <col min="14864" max="14864" width="11.85546875" style="1" customWidth="1"/>
    <col min="14865" max="14865" width="12" style="1" customWidth="1"/>
    <col min="14866" max="14866" width="10.5703125" style="1" customWidth="1"/>
    <col min="14867" max="14867" width="11.7109375" style="1" customWidth="1"/>
    <col min="14868" max="14868" width="9.140625" style="1" customWidth="1"/>
    <col min="14869" max="14869" width="11.140625" style="1" customWidth="1"/>
    <col min="14870" max="14870" width="9.7109375" style="1" customWidth="1"/>
    <col min="14871" max="14871" width="6.140625" style="1" customWidth="1"/>
    <col min="14872" max="14872" width="9.140625" style="1" customWidth="1"/>
    <col min="14873" max="14873" width="11.5703125" style="1" customWidth="1"/>
    <col min="14874" max="14874" width="7.5703125" style="1" customWidth="1"/>
    <col min="14875" max="14876" width="9.140625" style="1" customWidth="1"/>
    <col min="14877" max="14877" width="12.42578125" style="1" customWidth="1"/>
    <col min="14878" max="14878" width="8.85546875" style="1" customWidth="1"/>
    <col min="14879" max="15102" width="9.140625" style="1"/>
    <col min="15103" max="15103" width="9.140625" style="1" customWidth="1"/>
    <col min="15104" max="15104" width="11.42578125" style="1" customWidth="1"/>
    <col min="15105" max="15105" width="7.28515625" style="1" customWidth="1"/>
    <col min="15106" max="15106" width="9.7109375" style="1" customWidth="1"/>
    <col min="15107" max="15107" width="9.140625" style="1" customWidth="1"/>
    <col min="15108" max="15108" width="12.28515625" style="1" customWidth="1"/>
    <col min="15109" max="15109" width="7.42578125" style="1" customWidth="1"/>
    <col min="15110" max="15110" width="8.85546875" style="1" customWidth="1"/>
    <col min="15111" max="15111" width="11.140625" style="1" customWidth="1"/>
    <col min="15112" max="15112" width="12.28515625" style="1" customWidth="1"/>
    <col min="15113" max="15113" width="7.42578125" style="1" customWidth="1"/>
    <col min="15114" max="15114" width="8.42578125" style="1" customWidth="1"/>
    <col min="15115" max="15115" width="10.85546875" style="1" customWidth="1"/>
    <col min="15116" max="15116" width="8.5703125" style="1" customWidth="1"/>
    <col min="15117" max="15117" width="13.5703125" style="1" customWidth="1"/>
    <col min="15118" max="15118" width="9.5703125" style="1" customWidth="1"/>
    <col min="15119" max="15119" width="7.42578125" style="1" customWidth="1"/>
    <col min="15120" max="15120" width="11.85546875" style="1" customWidth="1"/>
    <col min="15121" max="15121" width="12" style="1" customWidth="1"/>
    <col min="15122" max="15122" width="10.5703125" style="1" customWidth="1"/>
    <col min="15123" max="15123" width="11.7109375" style="1" customWidth="1"/>
    <col min="15124" max="15124" width="9.140625" style="1" customWidth="1"/>
    <col min="15125" max="15125" width="11.140625" style="1" customWidth="1"/>
    <col min="15126" max="15126" width="9.7109375" style="1" customWidth="1"/>
    <col min="15127" max="15127" width="6.140625" style="1" customWidth="1"/>
    <col min="15128" max="15128" width="9.140625" style="1" customWidth="1"/>
    <col min="15129" max="15129" width="11.5703125" style="1" customWidth="1"/>
    <col min="15130" max="15130" width="7.5703125" style="1" customWidth="1"/>
    <col min="15131" max="15132" width="9.140625" style="1" customWidth="1"/>
    <col min="15133" max="15133" width="12.42578125" style="1" customWidth="1"/>
    <col min="15134" max="15134" width="8.85546875" style="1" customWidth="1"/>
    <col min="15135" max="15358" width="9.140625" style="1"/>
    <col min="15359" max="15359" width="9.140625" style="1" customWidth="1"/>
    <col min="15360" max="15360" width="11.42578125" style="1" customWidth="1"/>
    <col min="15361" max="15361" width="7.28515625" style="1" customWidth="1"/>
    <col min="15362" max="15362" width="9.7109375" style="1" customWidth="1"/>
    <col min="15363" max="15363" width="9.140625" style="1" customWidth="1"/>
    <col min="15364" max="15364" width="12.28515625" style="1" customWidth="1"/>
    <col min="15365" max="15365" width="7.42578125" style="1" customWidth="1"/>
    <col min="15366" max="15366" width="8.85546875" style="1" customWidth="1"/>
    <col min="15367" max="15367" width="11.140625" style="1" customWidth="1"/>
    <col min="15368" max="15368" width="12.28515625" style="1" customWidth="1"/>
    <col min="15369" max="15369" width="7.42578125" style="1" customWidth="1"/>
    <col min="15370" max="15370" width="8.42578125" style="1" customWidth="1"/>
    <col min="15371" max="15371" width="10.85546875" style="1" customWidth="1"/>
    <col min="15372" max="15372" width="8.5703125" style="1" customWidth="1"/>
    <col min="15373" max="15373" width="13.5703125" style="1" customWidth="1"/>
    <col min="15374" max="15374" width="9.5703125" style="1" customWidth="1"/>
    <col min="15375" max="15375" width="7.42578125" style="1" customWidth="1"/>
    <col min="15376" max="15376" width="11.85546875" style="1" customWidth="1"/>
    <col min="15377" max="15377" width="12" style="1" customWidth="1"/>
    <col min="15378" max="15378" width="10.5703125" style="1" customWidth="1"/>
    <col min="15379" max="15379" width="11.7109375" style="1" customWidth="1"/>
    <col min="15380" max="15380" width="9.140625" style="1" customWidth="1"/>
    <col min="15381" max="15381" width="11.140625" style="1" customWidth="1"/>
    <col min="15382" max="15382" width="9.7109375" style="1" customWidth="1"/>
    <col min="15383" max="15383" width="6.140625" style="1" customWidth="1"/>
    <col min="15384" max="15384" width="9.140625" style="1" customWidth="1"/>
    <col min="15385" max="15385" width="11.5703125" style="1" customWidth="1"/>
    <col min="15386" max="15386" width="7.5703125" style="1" customWidth="1"/>
    <col min="15387" max="15388" width="9.140625" style="1" customWidth="1"/>
    <col min="15389" max="15389" width="12.42578125" style="1" customWidth="1"/>
    <col min="15390" max="15390" width="8.85546875" style="1" customWidth="1"/>
    <col min="15391" max="15614" width="9.140625" style="1"/>
    <col min="15615" max="15615" width="9.140625" style="1" customWidth="1"/>
    <col min="15616" max="15616" width="11.42578125" style="1" customWidth="1"/>
    <col min="15617" max="15617" width="7.28515625" style="1" customWidth="1"/>
    <col min="15618" max="15618" width="9.7109375" style="1" customWidth="1"/>
    <col min="15619" max="15619" width="9.140625" style="1" customWidth="1"/>
    <col min="15620" max="15620" width="12.28515625" style="1" customWidth="1"/>
    <col min="15621" max="15621" width="7.42578125" style="1" customWidth="1"/>
    <col min="15622" max="15622" width="8.85546875" style="1" customWidth="1"/>
    <col min="15623" max="15623" width="11.140625" style="1" customWidth="1"/>
    <col min="15624" max="15624" width="12.28515625" style="1" customWidth="1"/>
    <col min="15625" max="15625" width="7.42578125" style="1" customWidth="1"/>
    <col min="15626" max="15626" width="8.42578125" style="1" customWidth="1"/>
    <col min="15627" max="15627" width="10.85546875" style="1" customWidth="1"/>
    <col min="15628" max="15628" width="8.5703125" style="1" customWidth="1"/>
    <col min="15629" max="15629" width="13.5703125" style="1" customWidth="1"/>
    <col min="15630" max="15630" width="9.5703125" style="1" customWidth="1"/>
    <col min="15631" max="15631" width="7.42578125" style="1" customWidth="1"/>
    <col min="15632" max="15632" width="11.85546875" style="1" customWidth="1"/>
    <col min="15633" max="15633" width="12" style="1" customWidth="1"/>
    <col min="15634" max="15634" width="10.5703125" style="1" customWidth="1"/>
    <col min="15635" max="15635" width="11.7109375" style="1" customWidth="1"/>
    <col min="15636" max="15636" width="9.140625" style="1" customWidth="1"/>
    <col min="15637" max="15637" width="11.140625" style="1" customWidth="1"/>
    <col min="15638" max="15638" width="9.7109375" style="1" customWidth="1"/>
    <col min="15639" max="15639" width="6.140625" style="1" customWidth="1"/>
    <col min="15640" max="15640" width="9.140625" style="1" customWidth="1"/>
    <col min="15641" max="15641" width="11.5703125" style="1" customWidth="1"/>
    <col min="15642" max="15642" width="7.5703125" style="1" customWidth="1"/>
    <col min="15643" max="15644" width="9.140625" style="1" customWidth="1"/>
    <col min="15645" max="15645" width="12.42578125" style="1" customWidth="1"/>
    <col min="15646" max="15646" width="8.85546875" style="1" customWidth="1"/>
    <col min="15647" max="15870" width="9.140625" style="1"/>
    <col min="15871" max="15871" width="9.140625" style="1" customWidth="1"/>
    <col min="15872" max="15872" width="11.42578125" style="1" customWidth="1"/>
    <col min="15873" max="15873" width="7.28515625" style="1" customWidth="1"/>
    <col min="15874" max="15874" width="9.7109375" style="1" customWidth="1"/>
    <col min="15875" max="15875" width="9.140625" style="1" customWidth="1"/>
    <col min="15876" max="15876" width="12.28515625" style="1" customWidth="1"/>
    <col min="15877" max="15877" width="7.42578125" style="1" customWidth="1"/>
    <col min="15878" max="15878" width="8.85546875" style="1" customWidth="1"/>
    <col min="15879" max="15879" width="11.140625" style="1" customWidth="1"/>
    <col min="15880" max="15880" width="12.28515625" style="1" customWidth="1"/>
    <col min="15881" max="15881" width="7.42578125" style="1" customWidth="1"/>
    <col min="15882" max="15882" width="8.42578125" style="1" customWidth="1"/>
    <col min="15883" max="15883" width="10.85546875" style="1" customWidth="1"/>
    <col min="15884" max="15884" width="8.5703125" style="1" customWidth="1"/>
    <col min="15885" max="15885" width="13.5703125" style="1" customWidth="1"/>
    <col min="15886" max="15886" width="9.5703125" style="1" customWidth="1"/>
    <col min="15887" max="15887" width="7.42578125" style="1" customWidth="1"/>
    <col min="15888" max="15888" width="11.85546875" style="1" customWidth="1"/>
    <col min="15889" max="15889" width="12" style="1" customWidth="1"/>
    <col min="15890" max="15890" width="10.5703125" style="1" customWidth="1"/>
    <col min="15891" max="15891" width="11.7109375" style="1" customWidth="1"/>
    <col min="15892" max="15892" width="9.140625" style="1" customWidth="1"/>
    <col min="15893" max="15893" width="11.140625" style="1" customWidth="1"/>
    <col min="15894" max="15894" width="9.7109375" style="1" customWidth="1"/>
    <col min="15895" max="15895" width="6.140625" style="1" customWidth="1"/>
    <col min="15896" max="15896" width="9.140625" style="1" customWidth="1"/>
    <col min="15897" max="15897" width="11.5703125" style="1" customWidth="1"/>
    <col min="15898" max="15898" width="7.5703125" style="1" customWidth="1"/>
    <col min="15899" max="15900" width="9.140625" style="1" customWidth="1"/>
    <col min="15901" max="15901" width="12.42578125" style="1" customWidth="1"/>
    <col min="15902" max="15902" width="8.85546875" style="1" customWidth="1"/>
    <col min="15903" max="16126" width="9.140625" style="1"/>
    <col min="16127" max="16127" width="9.140625" style="1" customWidth="1"/>
    <col min="16128" max="16128" width="11.42578125" style="1" customWidth="1"/>
    <col min="16129" max="16129" width="7.28515625" style="1" customWidth="1"/>
    <col min="16130" max="16130" width="9.7109375" style="1" customWidth="1"/>
    <col min="16131" max="16131" width="9.140625" style="1" customWidth="1"/>
    <col min="16132" max="16132" width="12.28515625" style="1" customWidth="1"/>
    <col min="16133" max="16133" width="7.42578125" style="1" customWidth="1"/>
    <col min="16134" max="16134" width="8.85546875" style="1" customWidth="1"/>
    <col min="16135" max="16135" width="11.140625" style="1" customWidth="1"/>
    <col min="16136" max="16136" width="12.28515625" style="1" customWidth="1"/>
    <col min="16137" max="16137" width="7.42578125" style="1" customWidth="1"/>
    <col min="16138" max="16138" width="8.42578125" style="1" customWidth="1"/>
    <col min="16139" max="16139" width="10.85546875" style="1" customWidth="1"/>
    <col min="16140" max="16140" width="8.5703125" style="1" customWidth="1"/>
    <col min="16141" max="16141" width="13.5703125" style="1" customWidth="1"/>
    <col min="16142" max="16142" width="9.5703125" style="1" customWidth="1"/>
    <col min="16143" max="16143" width="7.42578125" style="1" customWidth="1"/>
    <col min="16144" max="16144" width="11.85546875" style="1" customWidth="1"/>
    <col min="16145" max="16145" width="12" style="1" customWidth="1"/>
    <col min="16146" max="16146" width="10.5703125" style="1" customWidth="1"/>
    <col min="16147" max="16147" width="11.7109375" style="1" customWidth="1"/>
    <col min="16148" max="16148" width="9.140625" style="1" customWidth="1"/>
    <col min="16149" max="16149" width="11.140625" style="1" customWidth="1"/>
    <col min="16150" max="16150" width="9.7109375" style="1" customWidth="1"/>
    <col min="16151" max="16151" width="6.140625" style="1" customWidth="1"/>
    <col min="16152" max="16152" width="9.140625" style="1" customWidth="1"/>
    <col min="16153" max="16153" width="11.5703125" style="1" customWidth="1"/>
    <col min="16154" max="16154" width="7.5703125" style="1" customWidth="1"/>
    <col min="16155" max="16156" width="9.140625" style="1" customWidth="1"/>
    <col min="16157" max="16157" width="12.42578125" style="1" customWidth="1"/>
    <col min="16158" max="16158" width="8.85546875" style="1" customWidth="1"/>
    <col min="16159" max="16384" width="9.140625" style="1"/>
  </cols>
  <sheetData>
    <row r="2" spans="2:30" x14ac:dyDescent="0.2">
      <c r="B2" s="76" t="s">
        <v>57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2:30" x14ac:dyDescent="0.2">
      <c r="B3" s="2" t="s">
        <v>56</v>
      </c>
      <c r="C3" s="3"/>
    </row>
    <row r="4" spans="2:30" x14ac:dyDescent="0.2">
      <c r="B4" s="77" t="s">
        <v>63</v>
      </c>
      <c r="C4" s="78"/>
    </row>
    <row r="5" spans="2:30" x14ac:dyDescent="0.2">
      <c r="B5" s="4" t="s">
        <v>51</v>
      </c>
      <c r="C5" s="5">
        <v>35</v>
      </c>
    </row>
    <row r="6" spans="2:30" x14ac:dyDescent="0.2">
      <c r="B6" s="4" t="s">
        <v>46</v>
      </c>
      <c r="C6" s="6">
        <f>C5*86.4</f>
        <v>3024</v>
      </c>
    </row>
    <row r="7" spans="2:30" x14ac:dyDescent="0.2">
      <c r="B7" s="4" t="s">
        <v>1</v>
      </c>
      <c r="C7" s="7">
        <f>C10*C12</f>
        <v>220</v>
      </c>
    </row>
    <row r="8" spans="2:30" x14ac:dyDescent="0.2">
      <c r="B8" s="4" t="s">
        <v>43</v>
      </c>
      <c r="C8" s="7">
        <f>+C7*C6/1000</f>
        <v>665.28</v>
      </c>
      <c r="G8" s="8"/>
      <c r="H8" s="8"/>
    </row>
    <row r="9" spans="2:30" x14ac:dyDescent="0.2">
      <c r="B9" s="4" t="s">
        <v>42</v>
      </c>
      <c r="C9" s="7">
        <f>+C8*C15</f>
        <v>532.22400000000005</v>
      </c>
      <c r="F9" s="9" t="s">
        <v>51</v>
      </c>
      <c r="G9" s="10">
        <f>C5</f>
        <v>35</v>
      </c>
      <c r="AC9" s="11" t="s">
        <v>58</v>
      </c>
      <c r="AD9" s="12"/>
    </row>
    <row r="10" spans="2:30" x14ac:dyDescent="0.2">
      <c r="B10" s="4" t="s">
        <v>3</v>
      </c>
      <c r="C10" s="5">
        <v>220</v>
      </c>
      <c r="F10" s="4" t="s">
        <v>46</v>
      </c>
      <c r="G10" s="7">
        <f>+C6</f>
        <v>3024</v>
      </c>
      <c r="I10" s="8"/>
      <c r="J10" s="13" t="s">
        <v>65</v>
      </c>
      <c r="K10" s="13"/>
      <c r="L10" s="13"/>
      <c r="M10" s="14"/>
      <c r="AC10" s="79" t="s">
        <v>64</v>
      </c>
      <c r="AD10" s="80"/>
    </row>
    <row r="11" spans="2:30" x14ac:dyDescent="0.2">
      <c r="B11" s="4" t="s">
        <v>49</v>
      </c>
      <c r="C11" s="7">
        <f>+C10*C6/1000</f>
        <v>665.28</v>
      </c>
      <c r="F11" s="4" t="s">
        <v>1</v>
      </c>
      <c r="G11" s="7">
        <f>+G12*1000/G10</f>
        <v>220</v>
      </c>
      <c r="J11" s="81" t="s">
        <v>2</v>
      </c>
      <c r="K11" s="82"/>
      <c r="L11" s="15"/>
      <c r="U11" s="16" t="s">
        <v>46</v>
      </c>
      <c r="V11" s="17">
        <f>+G10+K12</f>
        <v>3091.7997597511699</v>
      </c>
      <c r="AC11" s="9" t="s">
        <v>46</v>
      </c>
      <c r="AD11" s="18">
        <f>+V11</f>
        <v>3091.7997597511699</v>
      </c>
    </row>
    <row r="12" spans="2:30" x14ac:dyDescent="0.2">
      <c r="B12" s="4" t="s">
        <v>25</v>
      </c>
      <c r="C12" s="5">
        <v>1</v>
      </c>
      <c r="F12" s="4" t="s">
        <v>47</v>
      </c>
      <c r="G12" s="19">
        <f>+C8</f>
        <v>665.28</v>
      </c>
      <c r="J12" s="20" t="s">
        <v>46</v>
      </c>
      <c r="K12" s="21">
        <v>67.799759751169958</v>
      </c>
      <c r="L12" s="15"/>
      <c r="U12" s="16" t="s">
        <v>1</v>
      </c>
      <c r="V12" s="17">
        <f>+AD12</f>
        <v>20</v>
      </c>
      <c r="AC12" s="4" t="s">
        <v>1</v>
      </c>
      <c r="AD12" s="22">
        <v>20</v>
      </c>
    </row>
    <row r="13" spans="2:30" x14ac:dyDescent="0.2">
      <c r="B13" s="4" t="s">
        <v>23</v>
      </c>
      <c r="C13" s="5">
        <v>0.25</v>
      </c>
      <c r="F13" s="4" t="s">
        <v>42</v>
      </c>
      <c r="G13" s="19">
        <f>+C9</f>
        <v>532.22400000000005</v>
      </c>
      <c r="J13" s="23" t="s">
        <v>1</v>
      </c>
      <c r="K13" s="21">
        <v>710.7959389531336</v>
      </c>
      <c r="L13" s="15"/>
      <c r="R13" s="24"/>
      <c r="S13" s="24"/>
      <c r="U13" s="16" t="s">
        <v>47</v>
      </c>
      <c r="V13" s="17">
        <f>+V12*V11/1000</f>
        <v>61.835995195023393</v>
      </c>
      <c r="AC13" s="4" t="s">
        <v>47</v>
      </c>
      <c r="AD13" s="7">
        <f>+AD12*AD11/1000</f>
        <v>61.835995195023393</v>
      </c>
    </row>
    <row r="14" spans="2:30" x14ac:dyDescent="0.2">
      <c r="B14" s="4" t="s">
        <v>24</v>
      </c>
      <c r="C14" s="5">
        <v>0.05</v>
      </c>
      <c r="F14" s="4" t="s">
        <v>3</v>
      </c>
      <c r="G14" s="7">
        <f>+G15*1000/G10</f>
        <v>220</v>
      </c>
      <c r="J14" s="23" t="s">
        <v>47</v>
      </c>
      <c r="K14" s="21">
        <v>48.191793893129727</v>
      </c>
      <c r="L14" s="15"/>
      <c r="M14" s="9" t="s">
        <v>6</v>
      </c>
      <c r="N14" s="25">
        <v>26.2</v>
      </c>
      <c r="O14" s="9" t="s">
        <v>46</v>
      </c>
      <c r="P14" s="18">
        <f>+G10+K12+V28</f>
        <v>6115.7997597511694</v>
      </c>
      <c r="U14" s="16" t="s">
        <v>3</v>
      </c>
      <c r="V14" s="17">
        <f>+AD14</f>
        <v>10</v>
      </c>
      <c r="AC14" s="4" t="s">
        <v>3</v>
      </c>
      <c r="AD14" s="22">
        <v>10</v>
      </c>
    </row>
    <row r="15" spans="2:30" x14ac:dyDescent="0.2">
      <c r="B15" s="4" t="s">
        <v>15</v>
      </c>
      <c r="C15" s="5">
        <v>0.8</v>
      </c>
      <c r="F15" s="4" t="s">
        <v>49</v>
      </c>
      <c r="G15" s="19">
        <f>+C11</f>
        <v>665.28</v>
      </c>
      <c r="J15" s="23" t="s">
        <v>3</v>
      </c>
      <c r="K15" s="21">
        <v>633.54882337213473</v>
      </c>
      <c r="L15" s="15"/>
      <c r="M15" s="4" t="s">
        <v>7</v>
      </c>
      <c r="N15" s="26">
        <v>3500</v>
      </c>
      <c r="O15" s="4" t="s">
        <v>1</v>
      </c>
      <c r="P15" s="7">
        <f>+N15</f>
        <v>3500</v>
      </c>
      <c r="U15" s="16" t="s">
        <v>44</v>
      </c>
      <c r="V15" s="27">
        <f>+V14*V11/1000</f>
        <v>30.917997597511697</v>
      </c>
      <c r="AC15" s="4" t="s">
        <v>49</v>
      </c>
      <c r="AD15" s="7">
        <f>+AD14*AD11/1000</f>
        <v>30.917997597511697</v>
      </c>
    </row>
    <row r="16" spans="2:30" x14ac:dyDescent="0.2">
      <c r="B16" s="4" t="s">
        <v>4</v>
      </c>
      <c r="C16" s="19">
        <f>+C10*C13</f>
        <v>55</v>
      </c>
      <c r="F16" s="4" t="s">
        <v>4</v>
      </c>
      <c r="G16" s="7">
        <f>+G17*1000/G10</f>
        <v>55</v>
      </c>
      <c r="J16" s="23" t="s">
        <v>49</v>
      </c>
      <c r="K16" s="21">
        <v>42.95445801526715</v>
      </c>
      <c r="L16" s="15"/>
      <c r="M16" s="28" t="s">
        <v>8</v>
      </c>
      <c r="N16" s="5">
        <v>3700</v>
      </c>
      <c r="O16" s="4" t="s">
        <v>47</v>
      </c>
      <c r="P16" s="7">
        <f>+P15*P14/1000</f>
        <v>21405.299159129096</v>
      </c>
      <c r="U16" s="16" t="s">
        <v>4</v>
      </c>
      <c r="V16" s="17">
        <f>+AD16</f>
        <v>10</v>
      </c>
      <c r="AC16" s="4" t="s">
        <v>4</v>
      </c>
      <c r="AD16" s="22">
        <v>10</v>
      </c>
    </row>
    <row r="17" spans="2:33" x14ac:dyDescent="0.2">
      <c r="B17" s="4" t="s">
        <v>45</v>
      </c>
      <c r="C17" s="19">
        <f>+C16*C6/1000</f>
        <v>166.32</v>
      </c>
      <c r="F17" s="4" t="s">
        <v>45</v>
      </c>
      <c r="G17" s="19">
        <f>+C17</f>
        <v>166.32</v>
      </c>
      <c r="J17" s="23" t="s">
        <v>4</v>
      </c>
      <c r="K17" s="21">
        <v>126.70976467442695</v>
      </c>
      <c r="L17" s="15"/>
      <c r="O17" s="4" t="s">
        <v>5</v>
      </c>
      <c r="P17" s="7">
        <f>+P15*C15</f>
        <v>2800</v>
      </c>
      <c r="U17" s="16" t="s">
        <v>50</v>
      </c>
      <c r="V17" s="27">
        <f>+V16*V11/1000</f>
        <v>30.917997597511697</v>
      </c>
      <c r="AC17" s="4" t="s">
        <v>50</v>
      </c>
      <c r="AD17" s="7">
        <f>+AD16*AD11/1000</f>
        <v>30.917997597511697</v>
      </c>
    </row>
    <row r="18" spans="2:33" x14ac:dyDescent="0.2">
      <c r="B18" s="23" t="s">
        <v>52</v>
      </c>
      <c r="C18" s="19">
        <f>C10*C14</f>
        <v>11</v>
      </c>
      <c r="F18" s="23" t="s">
        <v>54</v>
      </c>
      <c r="G18" s="7">
        <f>+G19*1000/G10</f>
        <v>11</v>
      </c>
      <c r="J18" s="29" t="s">
        <v>50</v>
      </c>
      <c r="K18" s="21">
        <v>8.5908916030534286</v>
      </c>
      <c r="L18" s="15"/>
      <c r="M18" s="8"/>
      <c r="O18" s="28" t="s">
        <v>48</v>
      </c>
      <c r="P18" s="30">
        <f>+P17*P14/1000</f>
        <v>17124.239327303276</v>
      </c>
      <c r="U18" s="31" t="s">
        <v>54</v>
      </c>
      <c r="V18" s="17">
        <f>+AD18</f>
        <v>10</v>
      </c>
      <c r="AC18" s="23" t="s">
        <v>52</v>
      </c>
      <c r="AD18" s="22">
        <v>10</v>
      </c>
    </row>
    <row r="19" spans="2:33" x14ac:dyDescent="0.2">
      <c r="B19" s="29" t="s">
        <v>53</v>
      </c>
      <c r="C19" s="30">
        <f>+C18*C6/1000</f>
        <v>33.264000000000003</v>
      </c>
      <c r="F19" s="29" t="s">
        <v>53</v>
      </c>
      <c r="G19" s="32">
        <f>+C19</f>
        <v>33.264000000000003</v>
      </c>
      <c r="K19" s="24"/>
      <c r="L19" s="33"/>
      <c r="U19" s="31" t="s">
        <v>55</v>
      </c>
      <c r="V19" s="27">
        <f>+V18*V11/1000</f>
        <v>30.917997597511697</v>
      </c>
      <c r="AC19" s="29" t="s">
        <v>55</v>
      </c>
      <c r="AD19" s="30">
        <f>+AD18*AD11/1000</f>
        <v>30.917997597511697</v>
      </c>
    </row>
    <row r="20" spans="2:33" x14ac:dyDescent="0.2">
      <c r="D20" s="8"/>
      <c r="G20" s="8"/>
      <c r="K20" s="24"/>
      <c r="L20" s="33"/>
    </row>
    <row r="21" spans="2:33" ht="12.75" thickBot="1" x14ac:dyDescent="0.25">
      <c r="G21" s="8"/>
    </row>
    <row r="22" spans="2:33" x14ac:dyDescent="0.2">
      <c r="E22" s="83" t="s">
        <v>29</v>
      </c>
      <c r="F22" s="84"/>
      <c r="G22" s="8"/>
      <c r="M22" s="83" t="s">
        <v>30</v>
      </c>
      <c r="N22" s="87"/>
      <c r="O22" s="87"/>
      <c r="P22" s="84"/>
      <c r="Q22" s="34"/>
      <c r="R22" s="34"/>
      <c r="S22" s="35"/>
      <c r="T22" s="83" t="s">
        <v>31</v>
      </c>
      <c r="U22" s="84"/>
      <c r="V22" s="34"/>
      <c r="X22" s="83" t="s">
        <v>32</v>
      </c>
      <c r="Y22" s="84"/>
    </row>
    <row r="23" spans="2:33" ht="12.75" thickBot="1" x14ac:dyDescent="0.25">
      <c r="E23" s="85"/>
      <c r="F23" s="86"/>
      <c r="G23" s="8"/>
      <c r="M23" s="85"/>
      <c r="N23" s="88"/>
      <c r="O23" s="88"/>
      <c r="P23" s="86"/>
      <c r="Q23" s="34"/>
      <c r="R23" s="34"/>
      <c r="S23" s="35"/>
      <c r="T23" s="85"/>
      <c r="U23" s="86"/>
      <c r="V23" s="34"/>
      <c r="X23" s="85"/>
      <c r="Y23" s="86"/>
    </row>
    <row r="24" spans="2:33" x14ac:dyDescent="0.2">
      <c r="G24" s="8"/>
      <c r="AG24" s="36" t="s">
        <v>9</v>
      </c>
    </row>
    <row r="25" spans="2:33" x14ac:dyDescent="0.2">
      <c r="F25" s="1" t="s">
        <v>36</v>
      </c>
      <c r="G25" s="8"/>
      <c r="H25" s="24"/>
      <c r="I25" s="24"/>
      <c r="AC25" s="93" t="s">
        <v>2</v>
      </c>
      <c r="AD25" s="94"/>
      <c r="AG25" s="36"/>
    </row>
    <row r="26" spans="2:33" x14ac:dyDescent="0.2">
      <c r="D26" s="8"/>
      <c r="E26" s="8"/>
      <c r="F26" s="8"/>
      <c r="G26" s="8"/>
      <c r="H26" s="24"/>
      <c r="I26" s="93" t="s">
        <v>28</v>
      </c>
      <c r="J26" s="94"/>
      <c r="P26" s="81" t="s">
        <v>61</v>
      </c>
      <c r="Q26" s="82"/>
      <c r="U26" s="93" t="s">
        <v>62</v>
      </c>
      <c r="V26" s="94"/>
      <c r="AC26" s="9" t="s">
        <v>46</v>
      </c>
      <c r="AD26" s="37">
        <f>+V43+T72</f>
        <v>67.799786274795721</v>
      </c>
      <c r="AG26" s="38">
        <f>+AD26-K12</f>
        <v>2.6523625763275049E-5</v>
      </c>
    </row>
    <row r="27" spans="2:33" x14ac:dyDescent="0.2">
      <c r="D27" s="8"/>
      <c r="E27" s="8"/>
      <c r="F27" s="8"/>
      <c r="G27" s="8"/>
      <c r="H27" s="8"/>
      <c r="I27" s="9" t="s">
        <v>46</v>
      </c>
      <c r="J27" s="18">
        <f>+G10+K12</f>
        <v>3091.7997597511699</v>
      </c>
      <c r="P27" s="16" t="s">
        <v>11</v>
      </c>
      <c r="Q27" s="27">
        <f>+(N15/1000)*N16/N14</f>
        <v>494.27480916030538</v>
      </c>
      <c r="R27" s="8"/>
      <c r="U27" s="16" t="s">
        <v>10</v>
      </c>
      <c r="V27" s="25">
        <v>1</v>
      </c>
      <c r="AC27" s="4" t="s">
        <v>1</v>
      </c>
      <c r="AD27" s="37">
        <f>+AD28*1000/AD26</f>
        <v>710.79566088609954</v>
      </c>
      <c r="AG27" s="38"/>
    </row>
    <row r="28" spans="2:33" x14ac:dyDescent="0.2">
      <c r="D28" s="8"/>
      <c r="E28" s="8"/>
      <c r="F28" s="8"/>
      <c r="G28" s="8"/>
      <c r="H28" s="8"/>
      <c r="I28" s="4" t="s">
        <v>1</v>
      </c>
      <c r="J28" s="7">
        <f>+J29*1000/J27</f>
        <v>230.76261379571048</v>
      </c>
      <c r="P28" s="16" t="s">
        <v>13</v>
      </c>
      <c r="Q28" s="39">
        <f>+Q27/(J31-V15)</f>
        <v>0.72975460961844396</v>
      </c>
      <c r="R28" s="40"/>
      <c r="U28" s="16" t="s">
        <v>46</v>
      </c>
      <c r="V28" s="17">
        <f>+V27*G10</f>
        <v>3024</v>
      </c>
      <c r="AC28" s="4" t="s">
        <v>43</v>
      </c>
      <c r="AD28" s="37">
        <f>+V45+T74</f>
        <v>48.191793893129727</v>
      </c>
      <c r="AG28" s="38">
        <f>+AD28-K14</f>
        <v>0</v>
      </c>
    </row>
    <row r="29" spans="2:33" x14ac:dyDescent="0.2">
      <c r="D29" s="8"/>
      <c r="E29" s="8"/>
      <c r="F29" s="8"/>
      <c r="G29" s="8"/>
      <c r="H29" s="8"/>
      <c r="I29" s="4" t="s">
        <v>43</v>
      </c>
      <c r="J29" s="19">
        <f>+G12+K14</f>
        <v>713.47179389312964</v>
      </c>
      <c r="P29" s="16" t="s">
        <v>12</v>
      </c>
      <c r="Q29" s="41">
        <f>+V30</f>
        <v>0.7058023533046982</v>
      </c>
      <c r="R29" s="24"/>
      <c r="U29" s="16" t="s">
        <v>1</v>
      </c>
      <c r="V29" s="17">
        <f>+V31*1000/V28</f>
        <v>7058.0235330469823</v>
      </c>
      <c r="AC29" s="4" t="s">
        <v>3</v>
      </c>
      <c r="AD29" s="37">
        <f>+AD30*1000/AD26</f>
        <v>633.54857552457042</v>
      </c>
      <c r="AG29" s="38"/>
    </row>
    <row r="30" spans="2:33" x14ac:dyDescent="0.2">
      <c r="D30" s="8"/>
      <c r="E30" s="8"/>
      <c r="F30" s="8"/>
      <c r="G30" s="8"/>
      <c r="H30" s="8"/>
      <c r="I30" s="4" t="s">
        <v>3</v>
      </c>
      <c r="J30" s="7">
        <f>+J31*1000/J27</f>
        <v>229.06866972273338</v>
      </c>
      <c r="P30" s="16" t="s">
        <v>46</v>
      </c>
      <c r="Q30" s="17">
        <f>+Q32/(Q29*10)</f>
        <v>70.030201351131595</v>
      </c>
      <c r="R30" s="24"/>
      <c r="U30" s="16" t="s">
        <v>14</v>
      </c>
      <c r="V30" s="42">
        <f>+V29/10000</f>
        <v>0.7058023533046982</v>
      </c>
      <c r="AC30" s="4" t="s">
        <v>44</v>
      </c>
      <c r="AD30" s="37">
        <f>+V48+T77</f>
        <v>42.95445801526715</v>
      </c>
      <c r="AG30" s="38">
        <f>+AD30-K16</f>
        <v>0</v>
      </c>
    </row>
    <row r="31" spans="2:33" x14ac:dyDescent="0.2">
      <c r="H31" s="8"/>
      <c r="I31" s="4" t="s">
        <v>49</v>
      </c>
      <c r="J31" s="19">
        <f>+G15+K16</f>
        <v>708.23445801526714</v>
      </c>
      <c r="P31" s="16" t="s">
        <v>1</v>
      </c>
      <c r="Q31" s="17">
        <f>+Q32*1000/Q30</f>
        <v>7058.0235330469823</v>
      </c>
      <c r="R31" s="33"/>
      <c r="U31" s="16" t="s">
        <v>47</v>
      </c>
      <c r="V31" s="27">
        <f>+P16-V13</f>
        <v>21343.463163934073</v>
      </c>
      <c r="AC31" s="4" t="s">
        <v>4</v>
      </c>
      <c r="AD31" s="37">
        <f>+AD32*1000/AD26</f>
        <v>126.70971510491407</v>
      </c>
      <c r="AG31" s="38"/>
    </row>
    <row r="32" spans="2:33" x14ac:dyDescent="0.2">
      <c r="H32" s="8"/>
      <c r="I32" s="4" t="s">
        <v>4</v>
      </c>
      <c r="J32" s="7">
        <f>+J33*1000/J27</f>
        <v>56.572516073010611</v>
      </c>
      <c r="P32" s="16" t="s">
        <v>43</v>
      </c>
      <c r="Q32" s="17">
        <f>+Q27</f>
        <v>494.27480916030538</v>
      </c>
      <c r="R32" s="33"/>
      <c r="U32" s="24"/>
      <c r="AC32" s="28" t="s">
        <v>50</v>
      </c>
      <c r="AD32" s="37">
        <f>+V50+T79</f>
        <v>8.5908916030534286</v>
      </c>
      <c r="AG32" s="38">
        <f>+AD32-K18</f>
        <v>0</v>
      </c>
    </row>
    <row r="33" spans="2:33" x14ac:dyDescent="0.2">
      <c r="H33" s="8"/>
      <c r="I33" s="4" t="s">
        <v>45</v>
      </c>
      <c r="J33" s="19">
        <f>+G17+K18</f>
        <v>174.91089160305341</v>
      </c>
      <c r="P33" s="31" t="s">
        <v>15</v>
      </c>
      <c r="Q33" s="5">
        <v>0.85</v>
      </c>
      <c r="R33" s="33"/>
      <c r="U33" s="24"/>
      <c r="V33" s="33"/>
      <c r="AC33" s="24"/>
      <c r="AD33" s="33"/>
      <c r="AG33" s="38"/>
    </row>
    <row r="34" spans="2:33" x14ac:dyDescent="0.2">
      <c r="H34" s="8"/>
      <c r="I34" s="23"/>
      <c r="J34" s="7"/>
      <c r="P34" s="16" t="s">
        <v>48</v>
      </c>
      <c r="Q34" s="17">
        <f>+Q32*Q33</f>
        <v>420.13358778625957</v>
      </c>
      <c r="R34" s="33"/>
      <c r="U34" s="8"/>
      <c r="V34" s="8"/>
      <c r="AC34" s="24"/>
      <c r="AD34" s="33"/>
      <c r="AG34" s="38">
        <f>+AD34-L20</f>
        <v>0</v>
      </c>
    </row>
    <row r="35" spans="2:33" x14ac:dyDescent="0.2">
      <c r="H35" s="8"/>
      <c r="I35" s="29"/>
      <c r="J35" s="32"/>
      <c r="P35" s="16" t="s">
        <v>3</v>
      </c>
      <c r="Q35" s="17">
        <f>+Q36*1000/Q30</f>
        <v>5792.9433949836412</v>
      </c>
      <c r="R35" s="33"/>
      <c r="U35" s="8"/>
      <c r="V35" s="43"/>
      <c r="AG35" s="44"/>
    </row>
    <row r="36" spans="2:33" x14ac:dyDescent="0.2">
      <c r="H36" s="8"/>
      <c r="I36" s="8"/>
      <c r="P36" s="31" t="s">
        <v>44</v>
      </c>
      <c r="Q36" s="17">
        <f>+Q34*1.42*0.68</f>
        <v>405.68099236641223</v>
      </c>
      <c r="R36" s="33"/>
      <c r="U36" s="24"/>
      <c r="V36" s="33"/>
    </row>
    <row r="37" spans="2:33" ht="12.75" thickBot="1" x14ac:dyDescent="0.25">
      <c r="H37" s="8"/>
      <c r="I37" s="8"/>
      <c r="P37" s="16" t="s">
        <v>4</v>
      </c>
      <c r="Q37" s="17">
        <f>+Q38*1000/Q30</f>
        <v>1158.5886789967283</v>
      </c>
      <c r="R37" s="15"/>
      <c r="U37" s="24"/>
      <c r="V37" s="33"/>
    </row>
    <row r="38" spans="2:33" x14ac:dyDescent="0.2">
      <c r="H38" s="8"/>
      <c r="I38" s="8"/>
      <c r="P38" s="31" t="s">
        <v>50</v>
      </c>
      <c r="Q38" s="17">
        <f>+Q36*0.2</f>
        <v>81.136198473282448</v>
      </c>
      <c r="R38" s="15"/>
      <c r="S38" s="89" t="s">
        <v>33</v>
      </c>
      <c r="T38" s="90"/>
      <c r="U38" s="8"/>
      <c r="V38" s="45"/>
    </row>
    <row r="39" spans="2:33" ht="12.75" thickBot="1" x14ac:dyDescent="0.25">
      <c r="B39" s="8"/>
      <c r="C39" s="46" t="s">
        <v>60</v>
      </c>
      <c r="D39" s="47"/>
      <c r="E39" s="47"/>
      <c r="F39" s="47"/>
      <c r="G39" s="47"/>
      <c r="H39" s="48"/>
      <c r="I39" s="8"/>
      <c r="P39" s="24"/>
      <c r="Q39" s="33"/>
      <c r="R39" s="15"/>
      <c r="S39" s="91"/>
      <c r="T39" s="92"/>
      <c r="U39" s="8"/>
      <c r="V39" s="45"/>
    </row>
    <row r="40" spans="2:33" x14ac:dyDescent="0.2">
      <c r="B40" s="8"/>
      <c r="D40" s="49"/>
      <c r="E40" s="49"/>
      <c r="F40" s="49"/>
      <c r="G40" s="49"/>
      <c r="H40" s="49"/>
      <c r="P40" s="24"/>
      <c r="Q40" s="45"/>
      <c r="R40" s="15"/>
    </row>
    <row r="41" spans="2:33" x14ac:dyDescent="0.2">
      <c r="B41" s="8"/>
      <c r="C41" s="73" t="s">
        <v>37</v>
      </c>
      <c r="D41" s="74"/>
      <c r="E41" s="74"/>
      <c r="F41" s="74"/>
      <c r="G41" s="74"/>
      <c r="H41" s="75"/>
      <c r="I41" s="8"/>
      <c r="R41" s="24"/>
    </row>
    <row r="42" spans="2:33" x14ac:dyDescent="0.2">
      <c r="F42" s="8"/>
      <c r="G42" s="8"/>
      <c r="H42" s="8"/>
      <c r="I42" s="8"/>
      <c r="P42" s="93" t="s">
        <v>17</v>
      </c>
      <c r="Q42" s="94"/>
      <c r="R42" s="50"/>
      <c r="U42" s="93" t="s">
        <v>18</v>
      </c>
      <c r="V42" s="94"/>
    </row>
    <row r="43" spans="2:33" x14ac:dyDescent="0.2">
      <c r="C43" s="95" t="s">
        <v>38</v>
      </c>
      <c r="D43" s="96"/>
      <c r="E43" s="96"/>
      <c r="F43" s="96"/>
      <c r="G43" s="96"/>
      <c r="H43" s="97"/>
      <c r="I43" s="8"/>
      <c r="P43" s="16" t="s">
        <v>12</v>
      </c>
      <c r="Q43" s="51">
        <v>2.5</v>
      </c>
      <c r="R43" s="50"/>
      <c r="U43" s="16" t="s">
        <v>0</v>
      </c>
      <c r="V43" s="17">
        <f>+Q30-Q45</f>
        <v>51.247758603039991</v>
      </c>
    </row>
    <row r="44" spans="2:33" x14ac:dyDescent="0.2">
      <c r="F44" s="8"/>
      <c r="G44" s="24"/>
      <c r="H44" s="8"/>
      <c r="I44" s="8"/>
      <c r="P44" s="16" t="s">
        <v>19</v>
      </c>
      <c r="Q44" s="51">
        <v>95</v>
      </c>
      <c r="R44" s="43"/>
      <c r="U44" s="16" t="s">
        <v>1</v>
      </c>
      <c r="V44" s="17">
        <f>+V45*1000/V43</f>
        <v>482.24041658963881</v>
      </c>
    </row>
    <row r="45" spans="2:33" x14ac:dyDescent="0.2">
      <c r="C45" s="52" t="s">
        <v>39</v>
      </c>
      <c r="D45" s="53"/>
      <c r="E45" s="53"/>
      <c r="F45" s="54"/>
      <c r="H45" s="5"/>
      <c r="I45" s="8"/>
      <c r="P45" s="16" t="s">
        <v>41</v>
      </c>
      <c r="Q45" s="17">
        <f>+Q47/(Q43*10)</f>
        <v>18.782442748091604</v>
      </c>
      <c r="R45" s="43"/>
      <c r="U45" s="16" t="s">
        <v>47</v>
      </c>
      <c r="V45" s="27">
        <f>+Q32-Q47</f>
        <v>24.713740458015252</v>
      </c>
      <c r="X45" s="55"/>
    </row>
    <row r="46" spans="2:33" x14ac:dyDescent="0.2">
      <c r="F46" s="8"/>
      <c r="G46" s="24"/>
      <c r="H46" s="8"/>
      <c r="I46" s="8"/>
      <c r="P46" s="16" t="s">
        <v>1</v>
      </c>
      <c r="Q46" s="17">
        <f>+Q47*1000/Q45</f>
        <v>25000</v>
      </c>
      <c r="R46" s="43"/>
      <c r="U46" s="16" t="s">
        <v>42</v>
      </c>
      <c r="V46" s="27">
        <f>+Q34-Q48</f>
        <v>21.006679389312978</v>
      </c>
    </row>
    <row r="47" spans="2:33" x14ac:dyDescent="0.2">
      <c r="C47" s="56" t="s">
        <v>40</v>
      </c>
      <c r="D47" s="57"/>
      <c r="E47" s="57"/>
      <c r="F47" s="58"/>
      <c r="G47" s="24"/>
      <c r="H47" s="51"/>
      <c r="I47" s="45"/>
      <c r="P47" s="16" t="s">
        <v>47</v>
      </c>
      <c r="Q47" s="27">
        <f>+Q32*Q44/100</f>
        <v>469.56106870229013</v>
      </c>
      <c r="R47" s="43"/>
      <c r="U47" s="16" t="s">
        <v>3</v>
      </c>
      <c r="V47" s="17">
        <f>+V48*1000/V43</f>
        <v>395.80364432011226</v>
      </c>
    </row>
    <row r="48" spans="2:33" x14ac:dyDescent="0.2">
      <c r="I48" s="33"/>
      <c r="P48" s="16" t="s">
        <v>48</v>
      </c>
      <c r="Q48" s="27">
        <f>+Q34*Q44/100</f>
        <v>399.12690839694659</v>
      </c>
      <c r="R48" s="24"/>
      <c r="T48" s="34"/>
      <c r="U48" s="31" t="s">
        <v>44</v>
      </c>
      <c r="V48" s="17">
        <f>+V46*1.42*0.68</f>
        <v>20.284049618320612</v>
      </c>
    </row>
    <row r="49" spans="3:25" x14ac:dyDescent="0.2">
      <c r="C49" s="59" t="s">
        <v>59</v>
      </c>
      <c r="D49" s="60"/>
      <c r="E49" s="60"/>
      <c r="F49" s="61"/>
      <c r="H49" s="22"/>
      <c r="I49" s="45"/>
      <c r="P49" s="16" t="s">
        <v>3</v>
      </c>
      <c r="Q49" s="17">
        <f>+Q50*1000/Q45</f>
        <v>20518.999999999996</v>
      </c>
      <c r="R49" s="45"/>
      <c r="U49" s="16" t="s">
        <v>4</v>
      </c>
      <c r="V49" s="17">
        <f>+V50*1000/V43</f>
        <v>79.160728864022445</v>
      </c>
    </row>
    <row r="50" spans="3:25" x14ac:dyDescent="0.2">
      <c r="C50" s="8"/>
      <c r="D50" s="8"/>
      <c r="E50" s="8"/>
      <c r="F50" s="8"/>
      <c r="G50" s="8"/>
      <c r="H50" s="8"/>
      <c r="I50" s="33"/>
      <c r="P50" s="31" t="s">
        <v>44</v>
      </c>
      <c r="Q50" s="17">
        <f>+Q48*1.42*0.68</f>
        <v>385.39694274809159</v>
      </c>
      <c r="R50" s="45"/>
      <c r="U50" s="31" t="s">
        <v>50</v>
      </c>
      <c r="V50" s="17">
        <f>+V48*0.2</f>
        <v>4.0568099236641224</v>
      </c>
    </row>
    <row r="51" spans="3:25" x14ac:dyDescent="0.2">
      <c r="C51" s="8"/>
      <c r="D51" s="8"/>
      <c r="E51" s="8"/>
      <c r="F51" s="8"/>
      <c r="G51" s="8"/>
      <c r="H51" s="8"/>
      <c r="I51" s="45"/>
      <c r="P51" s="16" t="s">
        <v>4</v>
      </c>
      <c r="Q51" s="17">
        <f>+Q52*1000/Q45</f>
        <v>4103.8</v>
      </c>
      <c r="R51" s="45"/>
    </row>
    <row r="52" spans="3:25" x14ac:dyDescent="0.2">
      <c r="C52" s="8"/>
      <c r="D52" s="8"/>
      <c r="E52" s="8"/>
      <c r="F52" s="8"/>
      <c r="G52" s="8"/>
      <c r="H52" s="8"/>
      <c r="I52" s="8"/>
      <c r="P52" s="31" t="s">
        <v>50</v>
      </c>
      <c r="Q52" s="17">
        <f>+Q50*0.2</f>
        <v>77.079388549618329</v>
      </c>
      <c r="U52" s="8"/>
      <c r="V52" s="45"/>
    </row>
    <row r="53" spans="3:25" x14ac:dyDescent="0.2">
      <c r="F53" s="24"/>
      <c r="G53" s="8"/>
      <c r="H53" s="24"/>
      <c r="I53" s="33"/>
      <c r="K53" s="8"/>
      <c r="N53" s="24"/>
      <c r="O53" s="33"/>
      <c r="P53" s="33"/>
      <c r="Q53" s="33"/>
      <c r="R53" s="33"/>
      <c r="U53" s="24"/>
      <c r="V53" s="33"/>
      <c r="X53" s="8"/>
      <c r="Y53" s="62"/>
    </row>
    <row r="54" spans="3:25" x14ac:dyDescent="0.2">
      <c r="G54" s="33"/>
      <c r="H54" s="33"/>
      <c r="I54" s="33"/>
      <c r="J54" s="33"/>
      <c r="K54" s="33"/>
      <c r="N54" s="24"/>
      <c r="O54" s="33"/>
      <c r="P54" s="33"/>
      <c r="Q54" s="33"/>
      <c r="R54" s="33"/>
      <c r="U54" s="24"/>
      <c r="V54" s="33"/>
      <c r="X54" s="8"/>
      <c r="Y54" s="62"/>
    </row>
    <row r="55" spans="3:25" x14ac:dyDescent="0.2">
      <c r="G55" s="24"/>
      <c r="H55" s="24"/>
      <c r="I55" s="24"/>
      <c r="J55" s="24"/>
      <c r="K55" s="24"/>
      <c r="L55" s="8"/>
      <c r="M55" s="24"/>
      <c r="N55" s="24"/>
      <c r="O55" s="24"/>
      <c r="P55" s="24"/>
      <c r="Q55" s="24"/>
      <c r="S55" s="93" t="s">
        <v>20</v>
      </c>
      <c r="T55" s="94"/>
      <c r="U55" s="24"/>
      <c r="V55" s="24"/>
      <c r="W55" s="24"/>
      <c r="X55" s="24"/>
      <c r="Y55" s="24"/>
    </row>
    <row r="56" spans="3:25" x14ac:dyDescent="0.2">
      <c r="G56" s="24"/>
      <c r="H56" s="24"/>
      <c r="I56" s="24"/>
      <c r="J56" s="24"/>
      <c r="K56" s="24"/>
      <c r="L56" s="63"/>
      <c r="M56" s="63"/>
      <c r="N56" s="63"/>
      <c r="O56" s="63"/>
      <c r="P56" s="24"/>
      <c r="Q56" s="24"/>
      <c r="S56" s="16" t="s">
        <v>12</v>
      </c>
      <c r="T56" s="51">
        <v>20</v>
      </c>
      <c r="U56" s="43"/>
      <c r="V56" s="24"/>
      <c r="W56" s="24"/>
      <c r="X56" s="24"/>
      <c r="Y56" s="24"/>
    </row>
    <row r="57" spans="3:25" x14ac:dyDescent="0.2">
      <c r="G57" s="24"/>
      <c r="H57" s="24"/>
      <c r="I57" s="24"/>
      <c r="J57" s="24"/>
      <c r="K57" s="24"/>
      <c r="L57" s="63"/>
      <c r="M57" s="63"/>
      <c r="N57" s="63"/>
      <c r="O57" s="63"/>
      <c r="P57" s="24"/>
      <c r="Q57" s="24"/>
      <c r="S57" s="16" t="s">
        <v>19</v>
      </c>
      <c r="T57" s="51">
        <v>95</v>
      </c>
      <c r="U57" s="24"/>
      <c r="V57" s="24"/>
      <c r="W57" s="24"/>
      <c r="X57" s="24"/>
      <c r="Y57" s="24"/>
    </row>
    <row r="58" spans="3:25" x14ac:dyDescent="0.2">
      <c r="G58" s="8"/>
      <c r="H58" s="8"/>
      <c r="I58" s="24"/>
      <c r="J58" s="24"/>
      <c r="K58" s="24"/>
      <c r="L58" s="63"/>
      <c r="M58" s="63"/>
      <c r="N58" s="63"/>
      <c r="O58" s="63"/>
      <c r="P58" s="24"/>
      <c r="Q58" s="24"/>
      <c r="S58" s="16" t="s">
        <v>46</v>
      </c>
      <c r="T58" s="64">
        <f>+T60/(T56*10)</f>
        <v>2.2304150763358783</v>
      </c>
      <c r="U58" s="33"/>
      <c r="V58" s="24"/>
      <c r="W58" s="24"/>
      <c r="X58" s="43"/>
      <c r="Y58" s="24"/>
    </row>
    <row r="59" spans="3:25" x14ac:dyDescent="0.2">
      <c r="G59" s="8"/>
      <c r="H59" s="33"/>
      <c r="I59" s="8"/>
      <c r="J59" s="33"/>
      <c r="K59" s="33"/>
      <c r="L59" s="63"/>
      <c r="M59" s="63"/>
      <c r="N59" s="63"/>
      <c r="O59" s="63"/>
      <c r="P59" s="24"/>
      <c r="Q59" s="24"/>
      <c r="S59" s="16" t="s">
        <v>1</v>
      </c>
      <c r="T59" s="17">
        <f>+T60*1000/T58</f>
        <v>200000</v>
      </c>
      <c r="U59" s="33"/>
      <c r="V59" s="24"/>
      <c r="W59" s="24"/>
      <c r="X59" s="33"/>
      <c r="Y59" s="24"/>
    </row>
    <row r="60" spans="3:25" x14ac:dyDescent="0.2">
      <c r="G60" s="8"/>
      <c r="H60" s="33"/>
      <c r="I60" s="8"/>
      <c r="J60" s="33"/>
      <c r="K60" s="33"/>
      <c r="L60" s="63"/>
      <c r="M60" s="63"/>
      <c r="N60" s="63"/>
      <c r="O60" s="63"/>
      <c r="P60" s="24"/>
      <c r="Q60" s="24"/>
      <c r="S60" s="16" t="s">
        <v>47</v>
      </c>
      <c r="T60" s="27">
        <f>+Q47*T57/100</f>
        <v>446.08301526717565</v>
      </c>
      <c r="U60" s="24"/>
      <c r="V60" s="24"/>
      <c r="W60" s="24"/>
      <c r="X60" s="33"/>
      <c r="Y60" s="24"/>
    </row>
    <row r="61" spans="3:25" x14ac:dyDescent="0.2">
      <c r="G61" s="8"/>
      <c r="H61" s="43"/>
      <c r="I61" s="8"/>
      <c r="J61" s="43"/>
      <c r="K61" s="43"/>
      <c r="L61" s="63"/>
      <c r="M61" s="63"/>
      <c r="N61" s="63"/>
      <c r="O61" s="63"/>
      <c r="P61" s="24"/>
      <c r="Q61" s="24"/>
      <c r="S61" s="16" t="s">
        <v>48</v>
      </c>
      <c r="T61" s="27">
        <f>+Q48*T57/100</f>
        <v>379.17056297709928</v>
      </c>
      <c r="U61" s="24"/>
      <c r="V61" s="24"/>
      <c r="W61" s="24"/>
      <c r="X61" s="43"/>
      <c r="Y61" s="24"/>
    </row>
    <row r="62" spans="3:25" x14ac:dyDescent="0.2">
      <c r="G62" s="8"/>
      <c r="H62" s="45"/>
      <c r="I62" s="8"/>
      <c r="L62" s="63"/>
      <c r="M62" s="63"/>
      <c r="N62" s="63"/>
      <c r="O62" s="63"/>
      <c r="P62" s="24"/>
      <c r="Q62" s="24"/>
      <c r="S62" s="16" t="s">
        <v>3</v>
      </c>
      <c r="T62" s="17">
        <f>+T63*1000/T58</f>
        <v>164151.99999999997</v>
      </c>
      <c r="U62" s="24"/>
      <c r="V62" s="24"/>
      <c r="W62" s="24"/>
      <c r="X62" s="24"/>
      <c r="Y62" s="24"/>
    </row>
    <row r="63" spans="3:25" x14ac:dyDescent="0.2">
      <c r="G63" s="8"/>
      <c r="H63" s="45"/>
      <c r="I63" s="8"/>
      <c r="L63" s="8"/>
      <c r="M63" s="8"/>
      <c r="N63" s="45"/>
      <c r="O63" s="24"/>
      <c r="P63" s="24"/>
      <c r="Q63" s="24"/>
      <c r="S63" s="31" t="s">
        <v>44</v>
      </c>
      <c r="T63" s="17">
        <f>+T61*1.42*0.68</f>
        <v>366.12709561068704</v>
      </c>
      <c r="U63" s="24"/>
      <c r="V63" s="24"/>
      <c r="W63" s="24"/>
      <c r="X63" s="24"/>
      <c r="Y63" s="24"/>
    </row>
    <row r="64" spans="3:25" x14ac:dyDescent="0.2">
      <c r="G64" s="8"/>
      <c r="H64" s="8"/>
      <c r="I64" s="8"/>
      <c r="J64" s="8"/>
      <c r="K64" s="8"/>
      <c r="L64" s="8"/>
      <c r="M64" s="8"/>
      <c r="N64" s="33"/>
      <c r="O64" s="24"/>
      <c r="P64" s="24"/>
      <c r="Q64" s="24"/>
      <c r="S64" s="16" t="s">
        <v>4</v>
      </c>
      <c r="T64" s="17">
        <f>+T65*1000/T58</f>
        <v>32830.399999999994</v>
      </c>
      <c r="U64" s="24"/>
      <c r="V64" s="24"/>
      <c r="W64" s="24"/>
      <c r="X64" s="24"/>
      <c r="Y64" s="24"/>
    </row>
    <row r="65" spans="7:26" x14ac:dyDescent="0.2">
      <c r="G65" s="8"/>
      <c r="H65" s="8"/>
      <c r="I65" s="8"/>
      <c r="J65" s="8"/>
      <c r="K65" s="8"/>
      <c r="L65" s="8"/>
      <c r="M65" s="8"/>
      <c r="N65" s="45"/>
      <c r="O65" s="24"/>
      <c r="P65" s="24"/>
      <c r="Q65" s="24"/>
      <c r="S65" s="31" t="s">
        <v>45</v>
      </c>
      <c r="T65" s="17">
        <f>+T63*0.2</f>
        <v>73.22541912213741</v>
      </c>
      <c r="U65" s="24"/>
      <c r="V65" s="24"/>
      <c r="W65" s="24"/>
      <c r="X65" s="24"/>
      <c r="Y65" s="24"/>
    </row>
    <row r="66" spans="7:26" ht="12.75" thickBot="1" x14ac:dyDescent="0.25">
      <c r="G66" s="8"/>
      <c r="H66" s="8"/>
      <c r="I66" s="8"/>
      <c r="J66" s="8"/>
      <c r="K66" s="8"/>
      <c r="L66" s="8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7:26" x14ac:dyDescent="0.2">
      <c r="G67" s="8"/>
      <c r="H67" s="8"/>
      <c r="I67" s="8"/>
      <c r="J67" s="8"/>
      <c r="K67" s="8"/>
      <c r="P67" s="89" t="s">
        <v>34</v>
      </c>
      <c r="Q67" s="90"/>
      <c r="V67" s="24"/>
      <c r="W67" s="24"/>
      <c r="X67" s="89" t="s">
        <v>35</v>
      </c>
      <c r="Y67" s="90"/>
    </row>
    <row r="68" spans="7:26" ht="12.75" thickBot="1" x14ac:dyDescent="0.25">
      <c r="G68" s="8"/>
      <c r="H68" s="8"/>
      <c r="I68" s="8"/>
      <c r="J68" s="8"/>
      <c r="K68" s="8"/>
      <c r="P68" s="91"/>
      <c r="Q68" s="92"/>
      <c r="V68" s="24"/>
      <c r="W68" s="24"/>
      <c r="X68" s="91"/>
      <c r="Y68" s="92"/>
    </row>
    <row r="69" spans="7:26" x14ac:dyDescent="0.2">
      <c r="G69" s="8"/>
      <c r="H69" s="8"/>
      <c r="I69" s="8"/>
      <c r="J69" s="8"/>
      <c r="K69" s="8"/>
      <c r="V69" s="24"/>
      <c r="W69" s="24"/>
    </row>
    <row r="70" spans="7:26" x14ac:dyDescent="0.2">
      <c r="G70" s="8"/>
      <c r="H70" s="8"/>
      <c r="I70" s="8"/>
      <c r="J70" s="8"/>
      <c r="K70" s="8"/>
      <c r="M70" s="65" t="s">
        <v>27</v>
      </c>
      <c r="N70" s="51">
        <v>10</v>
      </c>
      <c r="U70" s="66" t="s">
        <v>26</v>
      </c>
      <c r="V70" s="51">
        <v>0.25</v>
      </c>
      <c r="Y70" s="46" t="s">
        <v>20</v>
      </c>
      <c r="Z70" s="67"/>
    </row>
    <row r="71" spans="7:26" x14ac:dyDescent="0.2">
      <c r="I71" s="8"/>
      <c r="J71" s="8"/>
      <c r="K71" s="8"/>
      <c r="M71" s="66" t="s">
        <v>16</v>
      </c>
      <c r="N71" s="68">
        <f>N70*Q47/1000</f>
        <v>4.6956106870229011</v>
      </c>
      <c r="S71" s="69" t="s">
        <v>21</v>
      </c>
      <c r="T71" s="70"/>
      <c r="U71" s="71" t="s">
        <v>22</v>
      </c>
      <c r="V71" s="68">
        <f>+V70*T60</f>
        <v>111.52075381679391</v>
      </c>
      <c r="Y71" s="9" t="s">
        <v>12</v>
      </c>
      <c r="Z71" s="51">
        <v>30</v>
      </c>
    </row>
    <row r="72" spans="7:26" x14ac:dyDescent="0.2">
      <c r="S72" s="16" t="s">
        <v>41</v>
      </c>
      <c r="T72" s="17">
        <f>+Q45-T58</f>
        <v>16.552027671755727</v>
      </c>
      <c r="Y72" s="16" t="s">
        <v>46</v>
      </c>
      <c r="Z72" s="64">
        <f>+Z74/(Z71*10)</f>
        <v>1.8586792302798987</v>
      </c>
    </row>
    <row r="73" spans="7:26" x14ac:dyDescent="0.2">
      <c r="S73" s="16" t="s">
        <v>1</v>
      </c>
      <c r="T73" s="17">
        <f>+T74*1000/T72</f>
        <v>1418.4397163120548</v>
      </c>
      <c r="Y73" s="16" t="s">
        <v>1</v>
      </c>
      <c r="Z73" s="17">
        <f>+Z74*1000/Z72</f>
        <v>300000</v>
      </c>
    </row>
    <row r="74" spans="7:26" x14ac:dyDescent="0.2">
      <c r="S74" s="16" t="s">
        <v>43</v>
      </c>
      <c r="T74" s="27">
        <f>+Q47-T60</f>
        <v>23.478053435114475</v>
      </c>
      <c r="Y74" s="31" t="s">
        <v>47</v>
      </c>
      <c r="Z74" s="17">
        <f>+T60+V71</f>
        <v>557.60376908396961</v>
      </c>
    </row>
    <row r="75" spans="7:26" x14ac:dyDescent="0.2">
      <c r="S75" s="16" t="s">
        <v>42</v>
      </c>
      <c r="T75" s="27">
        <f>+Q48-T61</f>
        <v>19.95634541984731</v>
      </c>
      <c r="Y75" s="16" t="s">
        <v>48</v>
      </c>
      <c r="Z75" s="27">
        <f>+T61</f>
        <v>379.17056297709928</v>
      </c>
    </row>
    <row r="76" spans="7:26" x14ac:dyDescent="0.2">
      <c r="S76" s="16" t="s">
        <v>3</v>
      </c>
      <c r="T76" s="17">
        <f>+T77*1000/T72</f>
        <v>1369.64539007092</v>
      </c>
      <c r="Y76" s="16" t="s">
        <v>3</v>
      </c>
      <c r="Z76" s="17">
        <f>+Z77*1000/Z72</f>
        <v>196982.39999999997</v>
      </c>
    </row>
    <row r="77" spans="7:26" x14ac:dyDescent="0.2">
      <c r="S77" s="31" t="s">
        <v>44</v>
      </c>
      <c r="T77" s="17">
        <f>+T74*1.42*0.68</f>
        <v>22.670408396946534</v>
      </c>
      <c r="Y77" s="31" t="s">
        <v>49</v>
      </c>
      <c r="Z77" s="17">
        <f>+Z75*1.42*0.68</f>
        <v>366.12709561068704</v>
      </c>
    </row>
    <row r="78" spans="7:26" x14ac:dyDescent="0.2">
      <c r="S78" s="16" t="s">
        <v>4</v>
      </c>
      <c r="T78" s="17">
        <f>+T79*1000/T72</f>
        <v>273.92907801418403</v>
      </c>
      <c r="Y78" s="16" t="s">
        <v>4</v>
      </c>
      <c r="Z78" s="17">
        <f>+Z79*1000/Z72</f>
        <v>39396.479999999989</v>
      </c>
    </row>
    <row r="79" spans="7:26" x14ac:dyDescent="0.2">
      <c r="S79" s="31" t="s">
        <v>45</v>
      </c>
      <c r="T79" s="17">
        <f>+T77*0.2</f>
        <v>4.5340816793893071</v>
      </c>
      <c r="Y79" s="31" t="s">
        <v>50</v>
      </c>
      <c r="Z79" s="17">
        <f>+Z77*0.2</f>
        <v>73.22541912213741</v>
      </c>
    </row>
    <row r="80" spans="7:26" x14ac:dyDescent="0.2">
      <c r="J80" s="34"/>
      <c r="K80" s="34"/>
      <c r="L80" s="24"/>
      <c r="M80" s="24"/>
      <c r="N80" s="24"/>
      <c r="O80" s="24"/>
      <c r="S80" s="31"/>
      <c r="T80" s="27"/>
    </row>
    <row r="81" spans="5:15" x14ac:dyDescent="0.2">
      <c r="L81" s="24"/>
      <c r="M81" s="24"/>
      <c r="N81" s="24"/>
      <c r="O81" s="24"/>
    </row>
    <row r="82" spans="5:15" x14ac:dyDescent="0.2">
      <c r="L82" s="24"/>
      <c r="M82" s="24"/>
      <c r="N82" s="43"/>
      <c r="O82" s="24"/>
    </row>
    <row r="83" spans="5:15" x14ac:dyDescent="0.2">
      <c r="L83" s="24"/>
      <c r="M83" s="24"/>
      <c r="N83" s="43"/>
      <c r="O83" s="24"/>
    </row>
    <row r="84" spans="5:15" x14ac:dyDescent="0.2">
      <c r="E84" s="8"/>
      <c r="F84" s="8"/>
      <c r="G84" s="8"/>
      <c r="L84" s="24"/>
      <c r="M84" s="24"/>
      <c r="N84" s="43"/>
      <c r="O84" s="24"/>
    </row>
    <row r="85" spans="5:15" x14ac:dyDescent="0.2">
      <c r="E85" s="8"/>
      <c r="F85" s="8"/>
      <c r="G85" s="8"/>
      <c r="L85" s="24"/>
      <c r="M85" s="24"/>
      <c r="N85" s="43"/>
      <c r="O85" s="24"/>
    </row>
    <row r="86" spans="5:15" x14ac:dyDescent="0.2">
      <c r="L86" s="24"/>
      <c r="M86" s="24"/>
      <c r="N86" s="43"/>
      <c r="O86" s="24"/>
    </row>
    <row r="87" spans="5:15" x14ac:dyDescent="0.2">
      <c r="L87" s="24"/>
      <c r="M87" s="24"/>
      <c r="N87" s="43"/>
      <c r="O87" s="24"/>
    </row>
    <row r="88" spans="5:15" x14ac:dyDescent="0.2">
      <c r="L88" s="24"/>
      <c r="M88" s="24"/>
      <c r="N88" s="43"/>
      <c r="O88" s="24"/>
    </row>
    <row r="89" spans="5:15" x14ac:dyDescent="0.2">
      <c r="L89" s="24"/>
      <c r="M89" s="24"/>
      <c r="N89" s="24"/>
      <c r="O89" s="24"/>
    </row>
    <row r="90" spans="5:15" x14ac:dyDescent="0.2">
      <c r="H90" s="24"/>
      <c r="I90" s="33"/>
      <c r="L90" s="24"/>
      <c r="M90" s="24"/>
      <c r="N90" s="33"/>
      <c r="O90" s="24"/>
    </row>
    <row r="91" spans="5:15" x14ac:dyDescent="0.2">
      <c r="L91" s="24"/>
      <c r="M91" s="24"/>
      <c r="N91" s="33"/>
      <c r="O91" s="24"/>
    </row>
    <row r="92" spans="5:15" x14ac:dyDescent="0.2">
      <c r="L92" s="24"/>
      <c r="M92" s="24"/>
      <c r="N92" s="24"/>
      <c r="O92" s="24"/>
    </row>
    <row r="93" spans="5:15" x14ac:dyDescent="0.2">
      <c r="F93" s="24"/>
      <c r="L93" s="24"/>
      <c r="M93" s="24"/>
      <c r="N93" s="24"/>
      <c r="O93" s="24"/>
    </row>
    <row r="94" spans="5:15" x14ac:dyDescent="0.2">
      <c r="F94" s="24"/>
      <c r="H94" s="72"/>
      <c r="I94" s="33"/>
      <c r="L94" s="24"/>
      <c r="M94" s="24"/>
      <c r="N94" s="24"/>
      <c r="O94" s="24"/>
    </row>
    <row r="95" spans="5:15" x14ac:dyDescent="0.2">
      <c r="F95" s="24"/>
      <c r="L95" s="24"/>
      <c r="M95" s="24"/>
      <c r="N95" s="24"/>
      <c r="O95" s="24"/>
    </row>
    <row r="96" spans="5:15" x14ac:dyDescent="0.2">
      <c r="L96" s="24"/>
      <c r="M96" s="24"/>
      <c r="N96" s="24"/>
      <c r="O96" s="24"/>
    </row>
  </sheetData>
  <mergeCells count="20">
    <mergeCell ref="C43:H43"/>
    <mergeCell ref="S55:T55"/>
    <mergeCell ref="P67:Q68"/>
    <mergeCell ref="X67:Y68"/>
    <mergeCell ref="AC25:AD25"/>
    <mergeCell ref="I26:J26"/>
    <mergeCell ref="P26:Q26"/>
    <mergeCell ref="U26:V26"/>
    <mergeCell ref="S38:T39"/>
    <mergeCell ref="P42:Q42"/>
    <mergeCell ref="U42:V42"/>
    <mergeCell ref="C41:H41"/>
    <mergeCell ref="B2:AA2"/>
    <mergeCell ref="B4:C4"/>
    <mergeCell ref="AC10:AD10"/>
    <mergeCell ref="J11:K11"/>
    <mergeCell ref="E22:F23"/>
    <mergeCell ref="M22:P23"/>
    <mergeCell ref="T22:U23"/>
    <mergeCell ref="X22:Y23"/>
  </mergeCells>
  <pageMargins left="0.31496062992125984" right="0.31496062992125984" top="0.35433070866141736" bottom="0.35433070866141736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Masas (a Qm Cm) (2)</vt:lpstr>
      <vt:lpstr>'Balance Masas (a Qm Cm)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Peillard</dc:creator>
  <cp:lastModifiedBy>Ruben Ormazabal Machuca</cp:lastModifiedBy>
  <cp:lastPrinted>2018-02-28T11:45:31Z</cp:lastPrinted>
  <dcterms:created xsi:type="dcterms:W3CDTF">2015-12-01T16:47:13Z</dcterms:created>
  <dcterms:modified xsi:type="dcterms:W3CDTF">2018-02-28T11:54:35Z</dcterms:modified>
</cp:coreProperties>
</file>